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8. rapport 2020\_FINAL pour consultations\"/>
    </mc:Choice>
  </mc:AlternateContent>
  <bookViews>
    <workbookView xWindow="0" yWindow="0" windowWidth="20490" windowHeight="7020" firstSheet="13" activeTab="18"/>
  </bookViews>
  <sheets>
    <sheet name="Liste des Graphiques" sheetId="1" r:id="rId1"/>
    <sheet name="Graphique 1" sheetId="23" r:id="rId2"/>
    <sheet name="Graphique 2" sheetId="22" r:id="rId3"/>
    <sheet name="Graphique 3" sheetId="24" r:id="rId4"/>
    <sheet name="Graphique 4" sheetId="21" r:id="rId5"/>
    <sheet name="Graphique 5" sheetId="20" r:id="rId6"/>
    <sheet name="Graph6" sheetId="25" r:id="rId7"/>
    <sheet name="Graph 7 A" sheetId="41" r:id="rId8"/>
    <sheet name="Graph 7B" sheetId="27" r:id="rId9"/>
    <sheet name="Graph 8 A" sheetId="32" r:id="rId10"/>
    <sheet name="Graph 8 B" sheetId="33" r:id="rId11"/>
    <sheet name="Graph 9 A" sheetId="34" r:id="rId12"/>
    <sheet name="Graph 9 B" sheetId="35" r:id="rId13"/>
    <sheet name="Graph 10A" sheetId="29" r:id="rId14"/>
    <sheet name="Graph 10B" sheetId="28" r:id="rId15"/>
    <sheet name="Graph 11 A" sheetId="30" r:id="rId16"/>
    <sheet name="Graph 11B" sheetId="31" r:id="rId17"/>
    <sheet name="Graph12 A" sheetId="36" r:id="rId18"/>
    <sheet name="Graph 12B" sheetId="37" r:id="rId19"/>
    <sheet name="Graph 13A" sheetId="38" r:id="rId20"/>
    <sheet name="Graph 13B" sheetId="40" r:id="rId21"/>
  </sheets>
  <externalReferences>
    <externalReference r:id="rId22"/>
  </externalReferences>
  <definedNames>
    <definedName name="_Ref57815642" localSheetId="2">'Graphique 2'!$A$1</definedName>
    <definedName name="_Ref57817314" localSheetId="4">'Graphique 4'!$A$1</definedName>
    <definedName name="_Ref57823944" localSheetId="5">'Graphique 5'!$A$2</definedName>
    <definedName name="_Ref57900923" localSheetId="6">Graph6!$A$1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4" l="1"/>
  <c r="D23" i="24"/>
  <c r="D22" i="24"/>
  <c r="D21" i="24"/>
  <c r="D20" i="24"/>
  <c r="D19" i="24"/>
  <c r="D18" i="24"/>
  <c r="D17" i="24"/>
  <c r="F39" i="24"/>
  <c r="F37" i="24"/>
  <c r="F36" i="24"/>
  <c r="F35" i="24"/>
  <c r="F34" i="24"/>
  <c r="F33" i="24"/>
  <c r="F32" i="24"/>
  <c r="F38" i="24"/>
  <c r="F24" i="24" l="1"/>
  <c r="E24" i="24"/>
  <c r="F23" i="24"/>
  <c r="E23" i="24"/>
  <c r="F22" i="24"/>
  <c r="E22" i="24"/>
  <c r="F21" i="24"/>
  <c r="E21" i="24"/>
  <c r="F20" i="24"/>
  <c r="E20" i="24"/>
  <c r="F19" i="24"/>
  <c r="E19" i="24"/>
  <c r="F18" i="24"/>
  <c r="E18" i="24"/>
  <c r="F17" i="24"/>
  <c r="E17" i="24"/>
  <c r="I5" i="38"/>
  <c r="G5" i="38"/>
  <c r="F5" i="38"/>
  <c r="E5" i="38"/>
  <c r="D5" i="38"/>
  <c r="I4" i="38"/>
  <c r="H4" i="38"/>
  <c r="G4" i="38"/>
  <c r="F4" i="38"/>
  <c r="E4" i="38"/>
  <c r="D4" i="38"/>
  <c r="C6" i="33" l="1"/>
</calcChain>
</file>

<file path=xl/sharedStrings.xml><?xml version="1.0" encoding="utf-8"?>
<sst xmlns="http://schemas.openxmlformats.org/spreadsheetml/2006/main" count="268" uniqueCount="113">
  <si>
    <t xml:space="preserve">France </t>
  </si>
  <si>
    <t>Allemagne</t>
  </si>
  <si>
    <t>Espagne</t>
  </si>
  <si>
    <t>Italie</t>
  </si>
  <si>
    <t>Royaume-Uni</t>
  </si>
  <si>
    <t>Pays-Bas</t>
  </si>
  <si>
    <t xml:space="preserve">Mesures d'urgence </t>
  </si>
  <si>
    <t>Mesures de relance</t>
  </si>
  <si>
    <t>TOTAL</t>
  </si>
  <si>
    <t>Offre</t>
  </si>
  <si>
    <t>Demande</t>
  </si>
  <si>
    <t>Mixtes</t>
  </si>
  <si>
    <t>Mesures de protection</t>
  </si>
  <si>
    <t>Mesures de réallocation</t>
  </si>
  <si>
    <t>Titre</t>
  </si>
  <si>
    <t>Stratégies temporelles d’urgence et de relance par pays, en % du PIB</t>
  </si>
  <si>
    <t>Stratégies temporelles d’urgence et de relance par pays, en répartition normalisée</t>
  </si>
  <si>
    <t>Origine des mesures de protection par pays</t>
  </si>
  <si>
    <t>Origine des mesures de réallocation par pays</t>
  </si>
  <si>
    <t>Stratégies d'affectation des dispositifs d'urgence par pays, en % du PIB</t>
  </si>
  <si>
    <t>Stratégies d'affectation des dispositifs d'urgence par pays, en répartition normalisée</t>
  </si>
  <si>
    <t>Stratégies d’affectation des plans de relance par pays, en % du PIB</t>
  </si>
  <si>
    <t>Stratégies d’affectation des plans de relance par pays, en répartition normalisée</t>
  </si>
  <si>
    <t>Reports des obligations fiscales des entreprises</t>
  </si>
  <si>
    <t>Outils d'intervention en capital</t>
  </si>
  <si>
    <t>Autres mesures de garanties en faveur des entreprises</t>
  </si>
  <si>
    <t>Transferts et garanties en faveur des collectivités</t>
  </si>
  <si>
    <t>France</t>
  </si>
  <si>
    <t>Montant et composition des mesures de liquidité et de garantie par pays, en répartition normalisée</t>
  </si>
  <si>
    <t>Source: DG Trésor</t>
  </si>
  <si>
    <t>Belgique</t>
  </si>
  <si>
    <t>Autriche</t>
  </si>
  <si>
    <t>Graphique 1</t>
  </si>
  <si>
    <t>Graphique 2</t>
  </si>
  <si>
    <t>Graphique 3</t>
  </si>
  <si>
    <t>Graphique 4</t>
  </si>
  <si>
    <t>Graphique 5</t>
  </si>
  <si>
    <t>La récession de 2020 touche plus fortement les pays initialement plus fragiles dans la zone euro</t>
  </si>
  <si>
    <t>La réponse budgétaire à la crise</t>
  </si>
  <si>
    <t xml:space="preserve">Source: </t>
  </si>
  <si>
    <t xml:space="preserve">Source: OCDE, prévisions de décembre 2020. Pour les pays non-OCDE : Fonds Monétaire International, World Economic Outlook, Octobre 2020. </t>
  </si>
  <si>
    <t>Graphique 1 – La récession de 2020 touche plus fortement les pays initialement plus fragiles de la zone euro</t>
  </si>
  <si>
    <t>Graphique 2 – Lien entre l’ampleur de la récession et le déficit budgétaire en 2020</t>
  </si>
  <si>
    <t>Graphique 3 – Variation prévisionnelle  du solde budgétaire  entre 2019 et 2020, en % du PIB</t>
  </si>
  <si>
    <t>Graphique 4 – Réponse budgétaire à la crise</t>
  </si>
  <si>
    <t>Graphique 6 – Variation de la composition du solde commercial français entre les sept premiers mois de 2019 et les sept premiers mois de 2020 (en milliards d’euros)</t>
  </si>
  <si>
    <t>NA</t>
  </si>
  <si>
    <t>Italie*</t>
  </si>
  <si>
    <t>Mesures d'urgence</t>
  </si>
  <si>
    <t>Prêts garantis par l'État</t>
  </si>
  <si>
    <t>Flexibilité de la main-d'œuvre</t>
  </si>
  <si>
    <t>Garanties publiques et assimilés</t>
  </si>
  <si>
    <t>Montant et composition des mesures de liquidité et de garantie par pays, en % du PIB</t>
  </si>
  <si>
    <t>Variation prévisionnelle du solde budgétaire entre 2019 et 2020, en % du PIB</t>
  </si>
  <si>
    <t>Lien entre l'ampleur de la récession et le déficit budgétaire en 2020</t>
  </si>
  <si>
    <t>Montant des annonces de mesures budgétaires immédiates d'urgence et de relance par pays, hors mesures de liquidité, de garantie et hors stabilisateurs automatiques, en milliards d'euros</t>
  </si>
  <si>
    <t>Montant des annonces de mesures budgétaires immédiates d'urgence et de relance par pays, hors mesures de liquidité, de garantie et hors stabilisateurs automatiuqes, en % du PIB</t>
  </si>
  <si>
    <t>Graphique 7A</t>
  </si>
  <si>
    <t>Graphique 7B</t>
  </si>
  <si>
    <t>Graphique 8A</t>
  </si>
  <si>
    <t>Graphique 8B</t>
  </si>
  <si>
    <t>Graphique 9A</t>
  </si>
  <si>
    <t>Graphique 9B</t>
  </si>
  <si>
    <t>Graphique 10A</t>
  </si>
  <si>
    <t>Graphique 10B</t>
  </si>
  <si>
    <t>Graphique 11A</t>
  </si>
  <si>
    <t>Graphique 11B</t>
  </si>
  <si>
    <t>Graphique 12A</t>
  </si>
  <si>
    <t>Graphique 12B</t>
  </si>
  <si>
    <t>Graphique 13A</t>
  </si>
  <si>
    <t>Graphique 13B</t>
  </si>
  <si>
    <t>Montants mobilisés au titre des mesures de flexibilisation de la main d'œuvre et des garanties publiques, en milliards d'euros</t>
  </si>
  <si>
    <t>Montants mobilisés au titre des mesures de flexibilisation de la main d'œuvre et des garanties publiques, en % du PIB</t>
  </si>
  <si>
    <t>Sources: Direction générale du Trésor ; retraitements et calculs CNP</t>
  </si>
  <si>
    <t>Note : les montants agrégés des dispositifs d’urgence et de relance nationaux correspondent aux montants annoncés au 17 décembre 2020 pour la France, au 15 ou au 20 novembre pour les autres pays. Les mesures annoncées sont plus ou moins étalées dans le temps selon les pays : jusqu’à fin 2021 au maximum pour les mesures d’urgence, jusqu’à fin 2023 au maximum pour les mesures de relance (voir le détail en annexes).</t>
  </si>
  <si>
    <t>et hors stabilisateurs automatiques, en % du PIB</t>
  </si>
  <si>
    <t>Note : les montants indiqués sont étalés sur 2020 et 2021 pour la plupart des pays.</t>
  </si>
  <si>
    <t>Source : Direction générale du Trésor ; retraitements et calculs CNP</t>
  </si>
  <si>
    <t>Graphique 8B – Stratégies d’affectation des dispositifs d’urgence par pays, en répartition normalisée</t>
  </si>
  <si>
    <t>Graphique 8A – Stratégies d’affectation des dispositifs d’urgence par pays, en % du PIB</t>
  </si>
  <si>
    <t>* L’Italie n’a pas encore annoncé de plan de relance au 15 novembre 2020.</t>
  </si>
  <si>
    <t>Note : les montants indiqués couvrent les années 2020 à 2023 selon les pays.</t>
  </si>
  <si>
    <t>Graphique 9A – Stratégies d’affectation des plans de relance par pays, en % du PIB</t>
  </si>
  <si>
    <t>Graphique 9B – Stratégies d’affectation des plans de relance par pays, en répartition normalisée</t>
  </si>
  <si>
    <t>Graphique 10 – Stratégies temporelles d’urgence et de relance par pays, en % du PIB</t>
  </si>
  <si>
    <t>Graphique 10B – Stratégies temporelles d’urgence et de relance par pays, en répartition normalisée</t>
  </si>
  <si>
    <t>* L’Italie n’a pas encore annoncé de plan de relance.</t>
  </si>
  <si>
    <t>Graphique 11B – Origine des mesures de réallocation par pays</t>
  </si>
  <si>
    <t>Graphique 11A – Origine des mesures de protection par pays</t>
  </si>
  <si>
    <t>Graphique 7B – Montant des annonces de mesures budgétaires immédiates d’urgence et de relance par pays, hors mesures de liquidité, de garantie</t>
  </si>
  <si>
    <t>Graphique 5 – En zone euro, une détérioration à peine perceptible des déséquilibres internes à court terme</t>
  </si>
  <si>
    <t>En zone euro, une détérioration à peine perceptible des déséquilibres internes</t>
  </si>
  <si>
    <t>Direction générale du Trésor ; retraitements et calculs CNP</t>
  </si>
  <si>
    <t>Variation du déficit budgétaire (2020/2019)</t>
  </si>
  <si>
    <t xml:space="preserve">Garanties de paiement des loyers et report des obligations fiscales des ménages </t>
  </si>
  <si>
    <t>Selon OCDE</t>
  </si>
  <si>
    <t>Selon sources gourvernementales</t>
  </si>
  <si>
    <t xml:space="preserve">Selon Banques centrales </t>
  </si>
  <si>
    <t>OCDE, prévisions de décembre 2020. Banques Centrales, et ministeres des finances de chaque pays.</t>
  </si>
  <si>
    <t>Country</t>
  </si>
  <si>
    <t>Germany</t>
  </si>
  <si>
    <t>Italy</t>
  </si>
  <si>
    <t>Spain</t>
  </si>
  <si>
    <t>Netherlands</t>
  </si>
  <si>
    <t>Belgium</t>
  </si>
  <si>
    <t>Austria</t>
  </si>
  <si>
    <t>variation</t>
  </si>
  <si>
    <t>OCDE, Deficit budgétaire</t>
  </si>
  <si>
    <t>United Kingdom</t>
  </si>
  <si>
    <t xml:space="preserve">Selon banques centrales </t>
  </si>
  <si>
    <t>Source: OCDE</t>
  </si>
  <si>
    <t>Graphique 6</t>
  </si>
  <si>
    <t>Variation de la composition du solde commercial français entre les sept premiers mois de 2019 et les sept premiers mois de 2020 (en milliards d’euros)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</si>
</sst>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i/>
      <sz val="12"/>
      <color theme="1"/>
      <name val="Calibri"/>
      <family val="2"/>
      <scheme val="minor"/>
    </font>
    <font>
      <i/>
      <sz val="12"/>
      <color rgb="FF000000"/>
      <name val="Calibri"/>
      <family val="2"/>
      <scheme val="minor"/>
    </font>
    <font>
      <sz val="8"/>
      <name val="Calibri"/>
      <family val="2"/>
      <scheme val="minor"/>
    </font>
    <font>
      <sz val="10.5"/>
      <color theme="1"/>
      <name val="Arial"/>
      <family val="2"/>
    </font>
    <font>
      <b/>
      <sz val="10.5"/>
      <color theme="1"/>
      <name val="Arial"/>
      <family val="2"/>
    </font>
    <font>
      <b/>
      <sz val="10.5"/>
      <color rgb="FF000000"/>
      <name val="Arial"/>
      <family val="2"/>
    </font>
    <font>
      <sz val="12"/>
      <color theme="1"/>
      <name val="Arial"/>
      <family val="2"/>
    </font>
    <font>
      <sz val="9.5"/>
      <color theme="1"/>
      <name val="Arial"/>
      <family val="2"/>
    </font>
    <font>
      <i/>
      <sz val="9.5"/>
      <color theme="1"/>
      <name val="Arial"/>
      <family val="2"/>
    </font>
    <font>
      <sz val="9"/>
      <color theme="1"/>
      <name val="Arial"/>
      <family val="2"/>
    </font>
    <font>
      <sz val="12"/>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60">
    <xf numFmtId="0" fontId="0" fillId="0" borderId="0" xfId="0"/>
    <xf numFmtId="0" fontId="0" fillId="0" borderId="1" xfId="0" applyFont="1" applyBorder="1"/>
    <xf numFmtId="0" fontId="2" fillId="0" borderId="2" xfId="0" applyFont="1" applyBorder="1"/>
    <xf numFmtId="0" fontId="2" fillId="0" borderId="3" xfId="0" applyFont="1" applyBorder="1"/>
    <xf numFmtId="0" fontId="2" fillId="0" borderId="4" xfId="0" applyFont="1" applyBorder="1"/>
    <xf numFmtId="0" fontId="0" fillId="0" borderId="0" xfId="0" applyBorder="1"/>
    <xf numFmtId="0" fontId="2" fillId="0" borderId="6" xfId="0" applyFont="1" applyBorder="1"/>
    <xf numFmtId="0" fontId="0" fillId="0" borderId="7" xfId="0" applyBorder="1"/>
    <xf numFmtId="0" fontId="0" fillId="0" borderId="8" xfId="0" applyBorder="1"/>
    <xf numFmtId="164" fontId="0" fillId="0" borderId="0" xfId="1" applyNumberFormat="1" applyFont="1"/>
    <xf numFmtId="164" fontId="0" fillId="0" borderId="0" xfId="1" applyNumberFormat="1" applyFont="1" applyBorder="1"/>
    <xf numFmtId="164" fontId="0" fillId="0" borderId="5" xfId="1" applyNumberFormat="1" applyFont="1" applyBorder="1"/>
    <xf numFmtId="164" fontId="0" fillId="0" borderId="7" xfId="1" applyNumberFormat="1" applyFont="1" applyBorder="1"/>
    <xf numFmtId="164" fontId="0" fillId="0" borderId="8" xfId="1" applyNumberFormat="1" applyFont="1" applyBorder="1"/>
    <xf numFmtId="164" fontId="2" fillId="0" borderId="1" xfId="1" applyNumberFormat="1" applyFont="1" applyBorder="1"/>
    <xf numFmtId="164" fontId="2" fillId="0" borderId="4" xfId="1" applyNumberFormat="1" applyFont="1" applyBorder="1"/>
    <xf numFmtId="164" fontId="2" fillId="0" borderId="6" xfId="1" applyNumberFormat="1" applyFont="1" applyBorder="1"/>
    <xf numFmtId="164" fontId="2" fillId="0" borderId="2" xfId="1" applyNumberFormat="1" applyFont="1" applyBorder="1"/>
    <xf numFmtId="164" fontId="2" fillId="0" borderId="3" xfId="1" applyNumberFormat="1" applyFont="1" applyBorder="1"/>
    <xf numFmtId="164" fontId="2" fillId="0" borderId="0" xfId="1" applyNumberFormat="1" applyFont="1" applyBorder="1"/>
    <xf numFmtId="0" fontId="2" fillId="0" borderId="0" xfId="0" applyFont="1" applyBorder="1"/>
    <xf numFmtId="0" fontId="2" fillId="0" borderId="1" xfId="0" applyFont="1" applyBorder="1"/>
    <xf numFmtId="0" fontId="0" fillId="2" borderId="0" xfId="0" applyFill="1"/>
    <xf numFmtId="0" fontId="3" fillId="2" borderId="0" xfId="2" applyFill="1"/>
    <xf numFmtId="0" fontId="2" fillId="2" borderId="0" xfId="0" applyFont="1" applyFill="1"/>
    <xf numFmtId="0" fontId="4" fillId="0" borderId="0" xfId="0" applyFont="1"/>
    <xf numFmtId="0" fontId="5" fillId="0" borderId="0" xfId="0" applyFont="1"/>
    <xf numFmtId="0" fontId="0" fillId="2" borderId="0" xfId="0" applyFont="1" applyFill="1"/>
    <xf numFmtId="0" fontId="7" fillId="2" borderId="0" xfId="0" applyFont="1" applyFill="1" applyAlignment="1">
      <alignment horizontal="left" vertical="center"/>
    </xf>
    <xf numFmtId="164" fontId="0" fillId="2" borderId="0" xfId="1" applyNumberFormat="1" applyFont="1" applyFill="1"/>
    <xf numFmtId="0" fontId="8" fillId="0" borderId="0" xfId="0" applyFont="1" applyAlignment="1">
      <alignment horizontal="left" vertical="center"/>
    </xf>
    <xf numFmtId="0" fontId="9" fillId="0" borderId="0" xfId="0" applyFont="1" applyAlignment="1">
      <alignment horizontal="left" vertical="center"/>
    </xf>
    <xf numFmtId="164" fontId="0" fillId="2" borderId="0" xfId="0" applyNumberFormat="1" applyFill="1"/>
    <xf numFmtId="165" fontId="0" fillId="0" borderId="0" xfId="1" applyNumberFormat="1" applyFont="1" applyBorder="1"/>
    <xf numFmtId="165" fontId="0" fillId="0" borderId="5" xfId="1" applyNumberFormat="1" applyFont="1" applyBorder="1"/>
    <xf numFmtId="165" fontId="0" fillId="0" borderId="7" xfId="1" applyNumberFormat="1" applyFont="1" applyBorder="1"/>
    <xf numFmtId="165" fontId="0" fillId="0" borderId="8" xfId="1" applyNumberFormat="1" applyFont="1" applyBorder="1"/>
    <xf numFmtId="0" fontId="8" fillId="0" borderId="0" xfId="0" applyFont="1" applyAlignment="1">
      <alignment horizontal="center" vertical="center"/>
    </xf>
    <xf numFmtId="0" fontId="10" fillId="0" borderId="0" xfId="0" applyFont="1"/>
    <xf numFmtId="0" fontId="11" fillId="0" borderId="0" xfId="0" applyFont="1" applyAlignment="1">
      <alignment horizontal="justify" vertical="center"/>
    </xf>
    <xf numFmtId="0" fontId="12" fillId="0" borderId="0" xfId="0" applyFont="1" applyAlignment="1">
      <alignment vertical="center"/>
    </xf>
    <xf numFmtId="9" fontId="0" fillId="0" borderId="0" xfId="1" applyFont="1"/>
    <xf numFmtId="0" fontId="13" fillId="0" borderId="0" xfId="0" applyFont="1"/>
    <xf numFmtId="0" fontId="2" fillId="0" borderId="4" xfId="0" applyFont="1" applyFill="1" applyBorder="1"/>
    <xf numFmtId="9" fontId="0" fillId="2" borderId="0" xfId="1" applyFont="1" applyFill="1"/>
    <xf numFmtId="165" fontId="0" fillId="0" borderId="0" xfId="0" applyNumberFormat="1"/>
    <xf numFmtId="165" fontId="0" fillId="2" borderId="0" xfId="0" applyNumberFormat="1" applyFill="1"/>
    <xf numFmtId="9" fontId="0" fillId="0" borderId="0" xfId="1" applyFont="1" applyBorder="1"/>
    <xf numFmtId="9" fontId="0" fillId="0" borderId="5" xfId="1" applyFont="1" applyBorder="1"/>
    <xf numFmtId="9" fontId="0" fillId="0" borderId="7" xfId="1" applyFont="1" applyBorder="1"/>
    <xf numFmtId="9" fontId="0" fillId="0" borderId="8" xfId="1" applyFont="1" applyBorder="1"/>
    <xf numFmtId="9" fontId="0" fillId="0" borderId="0" xfId="1" applyNumberFormat="1" applyFont="1" applyBorder="1"/>
    <xf numFmtId="9" fontId="0" fillId="0" borderId="7" xfId="1" applyNumberFormat="1" applyFont="1" applyBorder="1"/>
    <xf numFmtId="9" fontId="0" fillId="0" borderId="5" xfId="1" applyNumberFormat="1" applyFont="1" applyBorder="1"/>
    <xf numFmtId="9" fontId="0" fillId="0" borderId="8" xfId="1" applyNumberFormat="1" applyFont="1" applyBorder="1"/>
    <xf numFmtId="165" fontId="0" fillId="0" borderId="0" xfId="0" applyNumberFormat="1" applyBorder="1"/>
    <xf numFmtId="165" fontId="0" fillId="0" borderId="5" xfId="0" applyNumberFormat="1" applyBorder="1"/>
    <xf numFmtId="165" fontId="14" fillId="0" borderId="0" xfId="0" applyNumberFormat="1" applyFont="1" applyBorder="1"/>
    <xf numFmtId="164" fontId="14" fillId="0" borderId="7" xfId="1" applyNumberFormat="1" applyFont="1" applyBorder="1"/>
    <xf numFmtId="164" fontId="14" fillId="0" borderId="0" xfId="1" applyNumberFormat="1" applyFont="1" applyBorder="1"/>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1D71B8"/>
      <color rgb="FF9D9D9D"/>
      <color rgb="FF1F1F1F"/>
      <color rgb="FFF59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3'!$D$5</c:f>
              <c:strCache>
                <c:ptCount val="1"/>
                <c:pt idx="0">
                  <c:v>Selon OCDE</c:v>
                </c:pt>
              </c:strCache>
            </c:strRef>
          </c:tx>
          <c:spPr>
            <a:solidFill>
              <a:srgbClr val="0070C0"/>
            </a:solidFill>
            <a:ln>
              <a:noFill/>
            </a:ln>
            <a:effectLst/>
          </c:spPr>
          <c:invertIfNegative val="0"/>
          <c:cat>
            <c:strRef>
              <c:f>'Graphique 3'!$C$6:$C$13</c:f>
              <c:strCache>
                <c:ptCount val="8"/>
                <c:pt idx="0">
                  <c:v>France</c:v>
                </c:pt>
                <c:pt idx="1">
                  <c:v>Belgique</c:v>
                </c:pt>
                <c:pt idx="2">
                  <c:v>Allemagne</c:v>
                </c:pt>
                <c:pt idx="3">
                  <c:v>Pays-Bas</c:v>
                </c:pt>
                <c:pt idx="4">
                  <c:v>Autriche</c:v>
                </c:pt>
                <c:pt idx="5">
                  <c:v>Espagne</c:v>
                </c:pt>
                <c:pt idx="6">
                  <c:v>Italie</c:v>
                </c:pt>
                <c:pt idx="7">
                  <c:v>Royaume-Uni</c:v>
                </c:pt>
              </c:strCache>
            </c:strRef>
          </c:cat>
          <c:val>
            <c:numRef>
              <c:f>'Graphique 3'!$D$6:$D$13</c:f>
              <c:numCache>
                <c:formatCode>0.0%</c:formatCode>
                <c:ptCount val="8"/>
                <c:pt idx="0">
                  <c:v>-6.5188447999999996E-2</c:v>
                </c:pt>
                <c:pt idx="1">
                  <c:v>-9.3777121999999991E-2</c:v>
                </c:pt>
                <c:pt idx="2">
                  <c:v>-7.7969684999999997E-2</c:v>
                </c:pt>
                <c:pt idx="3">
                  <c:v>-8.0773203000000002E-2</c:v>
                </c:pt>
                <c:pt idx="4">
                  <c:v>-0.11187224530000001</c:v>
                </c:pt>
                <c:pt idx="5">
                  <c:v>-8.8344740999999991E-2</c:v>
                </c:pt>
                <c:pt idx="6">
                  <c:v>-9.1160319000000017E-2</c:v>
                </c:pt>
                <c:pt idx="7">
                  <c:v>-0.14334284899999999</c:v>
                </c:pt>
              </c:numCache>
            </c:numRef>
          </c:val>
          <c:extLst>
            <c:ext xmlns:c16="http://schemas.microsoft.com/office/drawing/2014/chart" uri="{C3380CC4-5D6E-409C-BE32-E72D297353CC}">
              <c16:uniqueId val="{00000000-29D7-8047-9492-5249D32AEDA8}"/>
            </c:ext>
          </c:extLst>
        </c:ser>
        <c:ser>
          <c:idx val="1"/>
          <c:order val="1"/>
          <c:tx>
            <c:strRef>
              <c:f>'Graphique 3'!$E$5</c:f>
              <c:strCache>
                <c:ptCount val="1"/>
                <c:pt idx="0">
                  <c:v>Selon sources gourvernementales</c:v>
                </c:pt>
              </c:strCache>
            </c:strRef>
          </c:tx>
          <c:spPr>
            <a:solidFill>
              <a:schemeClr val="accent3"/>
            </a:solidFill>
            <a:ln>
              <a:noFill/>
            </a:ln>
            <a:effectLst/>
          </c:spPr>
          <c:invertIfNegative val="0"/>
          <c:cat>
            <c:strRef>
              <c:f>'Graphique 3'!$C$6:$C$13</c:f>
              <c:strCache>
                <c:ptCount val="8"/>
                <c:pt idx="0">
                  <c:v>France</c:v>
                </c:pt>
                <c:pt idx="1">
                  <c:v>Belgique</c:v>
                </c:pt>
                <c:pt idx="2">
                  <c:v>Allemagne</c:v>
                </c:pt>
                <c:pt idx="3">
                  <c:v>Pays-Bas</c:v>
                </c:pt>
                <c:pt idx="4">
                  <c:v>Autriche</c:v>
                </c:pt>
                <c:pt idx="5">
                  <c:v>Espagne</c:v>
                </c:pt>
                <c:pt idx="6">
                  <c:v>Italie</c:v>
                </c:pt>
                <c:pt idx="7">
                  <c:v>Royaume-Uni</c:v>
                </c:pt>
              </c:strCache>
            </c:strRef>
          </c:cat>
          <c:val>
            <c:numRef>
              <c:f>'Graphique 3'!$E$6:$E$13</c:f>
              <c:numCache>
                <c:formatCode>0.0%</c:formatCode>
                <c:ptCount val="8"/>
                <c:pt idx="0">
                  <c:v>-8.2918971999999994E-2</c:v>
                </c:pt>
                <c:pt idx="1">
                  <c:v>-0.103514192</c:v>
                </c:pt>
                <c:pt idx="2">
                  <c:v>-6.5187851000000005E-2</c:v>
                </c:pt>
                <c:pt idx="3">
                  <c:v>-7.9189943999999998E-2</c:v>
                </c:pt>
                <c:pt idx="4">
                  <c:v>-9.5000000000000001E-2</c:v>
                </c:pt>
                <c:pt idx="5">
                  <c:v>-8.7370661000000002E-2</c:v>
                </c:pt>
                <c:pt idx="6">
                  <c:v>-0.111988659</c:v>
                </c:pt>
                <c:pt idx="7">
                  <c:v>-0.16646635900000001</c:v>
                </c:pt>
              </c:numCache>
            </c:numRef>
          </c:val>
          <c:extLst>
            <c:ext xmlns:c16="http://schemas.microsoft.com/office/drawing/2014/chart" uri="{C3380CC4-5D6E-409C-BE32-E72D297353CC}">
              <c16:uniqueId val="{00000001-29D7-8047-9492-5249D32AEDA8}"/>
            </c:ext>
          </c:extLst>
        </c:ser>
        <c:ser>
          <c:idx val="2"/>
          <c:order val="2"/>
          <c:tx>
            <c:strRef>
              <c:f>'Graphique 3'!$F$5</c:f>
              <c:strCache>
                <c:ptCount val="1"/>
                <c:pt idx="0">
                  <c:v>Selon banques centrales </c:v>
                </c:pt>
              </c:strCache>
            </c:strRef>
          </c:tx>
          <c:spPr>
            <a:solidFill>
              <a:srgbClr val="002060"/>
            </a:solidFill>
            <a:ln>
              <a:solidFill>
                <a:schemeClr val="bg1">
                  <a:lumMod val="50000"/>
                </a:schemeClr>
              </a:solidFill>
            </a:ln>
            <a:effectLst/>
          </c:spPr>
          <c:invertIfNegative val="0"/>
          <c:cat>
            <c:strRef>
              <c:f>'Graphique 3'!$C$6:$C$13</c:f>
              <c:strCache>
                <c:ptCount val="8"/>
                <c:pt idx="0">
                  <c:v>France</c:v>
                </c:pt>
                <c:pt idx="1">
                  <c:v>Belgique</c:v>
                </c:pt>
                <c:pt idx="2">
                  <c:v>Allemagne</c:v>
                </c:pt>
                <c:pt idx="3">
                  <c:v>Pays-Bas</c:v>
                </c:pt>
                <c:pt idx="4">
                  <c:v>Autriche</c:v>
                </c:pt>
                <c:pt idx="5">
                  <c:v>Espagne</c:v>
                </c:pt>
                <c:pt idx="6">
                  <c:v>Italie</c:v>
                </c:pt>
                <c:pt idx="7">
                  <c:v>Royaume-Uni</c:v>
                </c:pt>
              </c:strCache>
            </c:strRef>
          </c:cat>
          <c:val>
            <c:numRef>
              <c:f>'Graphique 3'!$F$6:$F$13</c:f>
              <c:numCache>
                <c:formatCode>0.0%</c:formatCode>
                <c:ptCount val="8"/>
                <c:pt idx="0">
                  <c:v>-5.9918972000000001E-2</c:v>
                </c:pt>
                <c:pt idx="2">
                  <c:v>-6.5187851000000005E-2</c:v>
                </c:pt>
                <c:pt idx="5">
                  <c:v>-7.6370661000000006E-2</c:v>
                </c:pt>
              </c:numCache>
            </c:numRef>
          </c:val>
          <c:extLst>
            <c:ext xmlns:c16="http://schemas.microsoft.com/office/drawing/2014/chart" uri="{C3380CC4-5D6E-409C-BE32-E72D297353CC}">
              <c16:uniqueId val="{00000002-29D7-8047-9492-5249D32AEDA8}"/>
            </c:ext>
          </c:extLst>
        </c:ser>
        <c:dLbls>
          <c:showLegendKey val="0"/>
          <c:showVal val="0"/>
          <c:showCatName val="0"/>
          <c:showSerName val="0"/>
          <c:showPercent val="0"/>
          <c:showBubbleSize val="0"/>
        </c:dLbls>
        <c:gapWidth val="219"/>
        <c:overlap val="-27"/>
        <c:axId val="1822909376"/>
        <c:axId val="1822911024"/>
      </c:barChart>
      <c:catAx>
        <c:axId val="182290937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2911024"/>
        <c:crosses val="autoZero"/>
        <c:auto val="1"/>
        <c:lblAlgn val="ctr"/>
        <c:lblOffset val="100"/>
        <c:noMultiLvlLbl val="0"/>
      </c:catAx>
      <c:valAx>
        <c:axId val="1822911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290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3'!$D$5</c:f>
              <c:strCache>
                <c:ptCount val="1"/>
                <c:pt idx="0">
                  <c:v>Selon OCDE</c:v>
                </c:pt>
              </c:strCache>
            </c:strRef>
          </c:tx>
          <c:spPr>
            <a:solidFill>
              <a:schemeClr val="accent1"/>
            </a:solidFill>
            <a:ln>
              <a:noFill/>
            </a:ln>
            <a:effectLst/>
          </c:spPr>
          <c:invertIfNegative val="0"/>
          <c:cat>
            <c:strRef>
              <c:f>'Graphique 3'!$C$17:$C$24</c:f>
              <c:strCache>
                <c:ptCount val="8"/>
                <c:pt idx="0">
                  <c:v>France</c:v>
                </c:pt>
                <c:pt idx="1">
                  <c:v>Belgique</c:v>
                </c:pt>
                <c:pt idx="2">
                  <c:v>Allemagne</c:v>
                </c:pt>
                <c:pt idx="3">
                  <c:v>Pays-Bas</c:v>
                </c:pt>
                <c:pt idx="4">
                  <c:v>Autriche</c:v>
                </c:pt>
                <c:pt idx="5">
                  <c:v>Espagne</c:v>
                </c:pt>
                <c:pt idx="6">
                  <c:v>Italie</c:v>
                </c:pt>
                <c:pt idx="7">
                  <c:v>Royaume-Uni</c:v>
                </c:pt>
              </c:strCache>
            </c:strRef>
          </c:cat>
          <c:val>
            <c:numRef>
              <c:f>'Graphique 3'!$D$17:$D$24</c:f>
              <c:numCache>
                <c:formatCode>0%</c:formatCode>
                <c:ptCount val="8"/>
                <c:pt idx="0">
                  <c:v>6.5188447999999996E-2</c:v>
                </c:pt>
                <c:pt idx="1">
                  <c:v>9.3777121999999991E-2</c:v>
                </c:pt>
                <c:pt idx="2">
                  <c:v>7.7969684999999997E-2</c:v>
                </c:pt>
                <c:pt idx="3">
                  <c:v>8.0773203000000002E-2</c:v>
                </c:pt>
                <c:pt idx="4">
                  <c:v>0.11187224530000001</c:v>
                </c:pt>
                <c:pt idx="5">
                  <c:v>8.8344740999999991E-2</c:v>
                </c:pt>
                <c:pt idx="6">
                  <c:v>9.1160319000000017E-2</c:v>
                </c:pt>
                <c:pt idx="7">
                  <c:v>0.14334284899999999</c:v>
                </c:pt>
              </c:numCache>
            </c:numRef>
          </c:val>
          <c:extLst>
            <c:ext xmlns:c16="http://schemas.microsoft.com/office/drawing/2014/chart" uri="{C3380CC4-5D6E-409C-BE32-E72D297353CC}">
              <c16:uniqueId val="{00000000-857E-AB47-9A0C-54A1A7998560}"/>
            </c:ext>
          </c:extLst>
        </c:ser>
        <c:ser>
          <c:idx val="1"/>
          <c:order val="1"/>
          <c:tx>
            <c:strRef>
              <c:f>'Graphique 3'!$E$5</c:f>
              <c:strCache>
                <c:ptCount val="1"/>
                <c:pt idx="0">
                  <c:v>Selon sources gourvernementales</c:v>
                </c:pt>
              </c:strCache>
            </c:strRef>
          </c:tx>
          <c:spPr>
            <a:solidFill>
              <a:schemeClr val="accent3"/>
            </a:solidFill>
            <a:ln>
              <a:noFill/>
            </a:ln>
            <a:effectLst/>
          </c:spPr>
          <c:invertIfNegative val="0"/>
          <c:cat>
            <c:strRef>
              <c:f>'Graphique 3'!$C$17:$C$24</c:f>
              <c:strCache>
                <c:ptCount val="8"/>
                <c:pt idx="0">
                  <c:v>France</c:v>
                </c:pt>
                <c:pt idx="1">
                  <c:v>Belgique</c:v>
                </c:pt>
                <c:pt idx="2">
                  <c:v>Allemagne</c:v>
                </c:pt>
                <c:pt idx="3">
                  <c:v>Pays-Bas</c:v>
                </c:pt>
                <c:pt idx="4">
                  <c:v>Autriche</c:v>
                </c:pt>
                <c:pt idx="5">
                  <c:v>Espagne</c:v>
                </c:pt>
                <c:pt idx="6">
                  <c:v>Italie</c:v>
                </c:pt>
                <c:pt idx="7">
                  <c:v>Royaume-Uni</c:v>
                </c:pt>
              </c:strCache>
            </c:strRef>
          </c:cat>
          <c:val>
            <c:numRef>
              <c:f>'Graphique 3'!$E$17:$E$24</c:f>
              <c:numCache>
                <c:formatCode>0%</c:formatCode>
                <c:ptCount val="8"/>
                <c:pt idx="0">
                  <c:v>8.2918971999999994E-2</c:v>
                </c:pt>
                <c:pt idx="1">
                  <c:v>0.103514192</c:v>
                </c:pt>
                <c:pt idx="2">
                  <c:v>6.5187851000000005E-2</c:v>
                </c:pt>
                <c:pt idx="3">
                  <c:v>7.9189943999999998E-2</c:v>
                </c:pt>
                <c:pt idx="4">
                  <c:v>9.5000000000000001E-2</c:v>
                </c:pt>
                <c:pt idx="5">
                  <c:v>8.7370661000000002E-2</c:v>
                </c:pt>
                <c:pt idx="6">
                  <c:v>0.111988659</c:v>
                </c:pt>
                <c:pt idx="7">
                  <c:v>0.16646635900000001</c:v>
                </c:pt>
              </c:numCache>
            </c:numRef>
          </c:val>
          <c:extLst>
            <c:ext xmlns:c16="http://schemas.microsoft.com/office/drawing/2014/chart" uri="{C3380CC4-5D6E-409C-BE32-E72D297353CC}">
              <c16:uniqueId val="{00000001-857E-AB47-9A0C-54A1A7998560}"/>
            </c:ext>
          </c:extLst>
        </c:ser>
        <c:ser>
          <c:idx val="2"/>
          <c:order val="2"/>
          <c:tx>
            <c:strRef>
              <c:f>'Graphique 3'!$F$5</c:f>
              <c:strCache>
                <c:ptCount val="1"/>
                <c:pt idx="0">
                  <c:v>Selon banques centrales </c:v>
                </c:pt>
              </c:strCache>
            </c:strRef>
          </c:tx>
          <c:spPr>
            <a:solidFill>
              <a:schemeClr val="accent6">
                <a:lumMod val="40000"/>
                <a:lumOff val="60000"/>
              </a:schemeClr>
            </a:solidFill>
            <a:ln>
              <a:noFill/>
            </a:ln>
            <a:effectLst/>
          </c:spPr>
          <c:invertIfNegative val="0"/>
          <c:cat>
            <c:strRef>
              <c:f>'Graphique 3'!$C$17:$C$24</c:f>
              <c:strCache>
                <c:ptCount val="8"/>
                <c:pt idx="0">
                  <c:v>France</c:v>
                </c:pt>
                <c:pt idx="1">
                  <c:v>Belgique</c:v>
                </c:pt>
                <c:pt idx="2">
                  <c:v>Allemagne</c:v>
                </c:pt>
                <c:pt idx="3">
                  <c:v>Pays-Bas</c:v>
                </c:pt>
                <c:pt idx="4">
                  <c:v>Autriche</c:v>
                </c:pt>
                <c:pt idx="5">
                  <c:v>Espagne</c:v>
                </c:pt>
                <c:pt idx="6">
                  <c:v>Italie</c:v>
                </c:pt>
                <c:pt idx="7">
                  <c:v>Royaume-Uni</c:v>
                </c:pt>
              </c:strCache>
            </c:strRef>
          </c:cat>
          <c:val>
            <c:numRef>
              <c:f>'Graphique 3'!$F$17:$F$24</c:f>
              <c:numCache>
                <c:formatCode>0%</c:formatCode>
                <c:ptCount val="8"/>
                <c:pt idx="0">
                  <c:v>5.9918972000000001E-2</c:v>
                </c:pt>
                <c:pt idx="1">
                  <c:v>0</c:v>
                </c:pt>
                <c:pt idx="2">
                  <c:v>6.5187851000000005E-2</c:v>
                </c:pt>
                <c:pt idx="3">
                  <c:v>0</c:v>
                </c:pt>
                <c:pt idx="4">
                  <c:v>0</c:v>
                </c:pt>
                <c:pt idx="5">
                  <c:v>7.6370661000000006E-2</c:v>
                </c:pt>
                <c:pt idx="6">
                  <c:v>0</c:v>
                </c:pt>
                <c:pt idx="7">
                  <c:v>0</c:v>
                </c:pt>
              </c:numCache>
            </c:numRef>
          </c:val>
          <c:extLst>
            <c:ext xmlns:c16="http://schemas.microsoft.com/office/drawing/2014/chart" uri="{C3380CC4-5D6E-409C-BE32-E72D297353CC}">
              <c16:uniqueId val="{00000002-857E-AB47-9A0C-54A1A7998560}"/>
            </c:ext>
          </c:extLst>
        </c:ser>
        <c:dLbls>
          <c:showLegendKey val="0"/>
          <c:showVal val="0"/>
          <c:showCatName val="0"/>
          <c:showSerName val="0"/>
          <c:showPercent val="0"/>
          <c:showBubbleSize val="0"/>
        </c:dLbls>
        <c:gapWidth val="219"/>
        <c:overlap val="-27"/>
        <c:axId val="1822909376"/>
        <c:axId val="1822911024"/>
      </c:barChart>
      <c:catAx>
        <c:axId val="182290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22911024"/>
        <c:crosses val="autoZero"/>
        <c:auto val="1"/>
        <c:lblAlgn val="ctr"/>
        <c:lblOffset val="100"/>
        <c:noMultiLvlLbl val="0"/>
      </c:catAx>
      <c:valAx>
        <c:axId val="1822911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2290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714300759285"/>
          <c:y val="4.8351648351648353E-2"/>
          <c:w val="0.65588906552724258"/>
          <c:h val="0.48907536557930248"/>
        </c:manualLayout>
      </c:layout>
      <c:barChart>
        <c:barDir val="col"/>
        <c:grouping val="stacked"/>
        <c:varyColors val="0"/>
        <c:ser>
          <c:idx val="0"/>
          <c:order val="0"/>
          <c:tx>
            <c:strRef>
              <c:f>'Graph 7 A'!$B$3</c:f>
              <c:strCache>
                <c:ptCount val="1"/>
                <c:pt idx="0">
                  <c:v>Mesures d'urgence </c:v>
                </c:pt>
              </c:strCache>
            </c:strRef>
          </c:tx>
          <c:spPr>
            <a:solidFill>
              <a:srgbClr val="1D71B8"/>
            </a:solidFill>
            <a:ln>
              <a:noFill/>
            </a:ln>
            <a:effectLst/>
          </c:spPr>
          <c:invertIfNegative val="0"/>
          <c:cat>
            <c:strRef>
              <c:f>'Graph 7 A'!$C$2:$H$2</c:f>
              <c:strCache>
                <c:ptCount val="6"/>
                <c:pt idx="0">
                  <c:v>France </c:v>
                </c:pt>
                <c:pt idx="1">
                  <c:v>Allemagne</c:v>
                </c:pt>
                <c:pt idx="2">
                  <c:v>Espagne</c:v>
                </c:pt>
                <c:pt idx="3">
                  <c:v>Royaume-Uni</c:v>
                </c:pt>
                <c:pt idx="4">
                  <c:v>Pays-Bas</c:v>
                </c:pt>
                <c:pt idx="5">
                  <c:v>Italie</c:v>
                </c:pt>
              </c:strCache>
            </c:strRef>
          </c:cat>
          <c:val>
            <c:numRef>
              <c:f>'Graph 7 A'!$C$3:$H$3</c:f>
              <c:numCache>
                <c:formatCode>0.0</c:formatCode>
                <c:ptCount val="6"/>
                <c:pt idx="0">
                  <c:v>93.08</c:v>
                </c:pt>
                <c:pt idx="1">
                  <c:v>164.15</c:v>
                </c:pt>
                <c:pt idx="2">
                  <c:v>66.69</c:v>
                </c:pt>
                <c:pt idx="3">
                  <c:v>201.13500000000002</c:v>
                </c:pt>
                <c:pt idx="4">
                  <c:v>36.295000000000002</c:v>
                </c:pt>
                <c:pt idx="5">
                  <c:v>67.900000000000006</c:v>
                </c:pt>
              </c:numCache>
            </c:numRef>
          </c:val>
          <c:extLst>
            <c:ext xmlns:c16="http://schemas.microsoft.com/office/drawing/2014/chart" uri="{C3380CC4-5D6E-409C-BE32-E72D297353CC}">
              <c16:uniqueId val="{00000000-A5AC-4B3E-83F2-4782425BDBBD}"/>
            </c:ext>
          </c:extLst>
        </c:ser>
        <c:ser>
          <c:idx val="1"/>
          <c:order val="1"/>
          <c:tx>
            <c:strRef>
              <c:f>'Graph 7 A'!$B$4</c:f>
              <c:strCache>
                <c:ptCount val="1"/>
                <c:pt idx="0">
                  <c:v>Mesures de relance</c:v>
                </c:pt>
              </c:strCache>
            </c:strRef>
          </c:tx>
          <c:spPr>
            <a:solidFill>
              <a:srgbClr val="9D9D9D"/>
            </a:solidFill>
            <a:ln>
              <a:noFill/>
            </a:ln>
            <a:effectLst/>
          </c:spPr>
          <c:invertIfNegative val="0"/>
          <c:cat>
            <c:strRef>
              <c:f>'Graph 7 A'!$C$2:$H$2</c:f>
              <c:strCache>
                <c:ptCount val="6"/>
                <c:pt idx="0">
                  <c:v>France </c:v>
                </c:pt>
                <c:pt idx="1">
                  <c:v>Allemagne</c:v>
                </c:pt>
                <c:pt idx="2">
                  <c:v>Espagne</c:v>
                </c:pt>
                <c:pt idx="3">
                  <c:v>Royaume-Uni</c:v>
                </c:pt>
                <c:pt idx="4">
                  <c:v>Pays-Bas</c:v>
                </c:pt>
                <c:pt idx="5">
                  <c:v>Italie</c:v>
                </c:pt>
              </c:strCache>
            </c:strRef>
          </c:cat>
          <c:val>
            <c:numRef>
              <c:f>'Graph 7 A'!$C$4:$H$4</c:f>
              <c:numCache>
                <c:formatCode>0.0</c:formatCode>
                <c:ptCount val="6"/>
                <c:pt idx="0">
                  <c:v>91.7</c:v>
                </c:pt>
                <c:pt idx="1">
                  <c:v>124.84</c:v>
                </c:pt>
                <c:pt idx="2">
                  <c:v>71.900000000000006</c:v>
                </c:pt>
                <c:pt idx="3">
                  <c:v>27.83</c:v>
                </c:pt>
                <c:pt idx="4">
                  <c:v>26.2</c:v>
                </c:pt>
                <c:pt idx="5">
                  <c:v>0</c:v>
                </c:pt>
              </c:numCache>
            </c:numRef>
          </c:val>
          <c:extLst>
            <c:ext xmlns:c16="http://schemas.microsoft.com/office/drawing/2014/chart" uri="{C3380CC4-5D6E-409C-BE32-E72D297353CC}">
              <c16:uniqueId val="{00000001-A5AC-4B3E-83F2-4782425BDBBD}"/>
            </c:ext>
          </c:extLst>
        </c:ser>
        <c:dLbls>
          <c:showLegendKey val="0"/>
          <c:showVal val="0"/>
          <c:showCatName val="0"/>
          <c:showSerName val="0"/>
          <c:showPercent val="0"/>
          <c:showBubbleSize val="0"/>
        </c:dLbls>
        <c:gapWidth val="150"/>
        <c:overlap val="100"/>
        <c:axId val="686298128"/>
        <c:axId val="686371616"/>
      </c:barChart>
      <c:catAx>
        <c:axId val="6862981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86371616"/>
        <c:crosses val="autoZero"/>
        <c:auto val="1"/>
        <c:lblAlgn val="ctr"/>
        <c:lblOffset val="100"/>
        <c:noMultiLvlLbl val="0"/>
      </c:catAx>
      <c:valAx>
        <c:axId val="6863716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86298128"/>
        <c:crosses val="autoZero"/>
        <c:crossBetween val="between"/>
      </c:valAx>
      <c:spPr>
        <a:noFill/>
        <a:ln>
          <a:noFill/>
        </a:ln>
        <a:effectLst/>
      </c:spPr>
    </c:plotArea>
    <c:legend>
      <c:legendPos val="b"/>
      <c:layout>
        <c:manualLayout>
          <c:xMode val="edge"/>
          <c:yMode val="edge"/>
          <c:x val="6.9509550685312282E-2"/>
          <c:y val="0.72598394438976377"/>
          <c:w val="0.73547830743722309"/>
          <c:h val="0.1136158956692913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86980224522994"/>
          <c:y val="2.6039450793126816E-2"/>
          <c:w val="0.8191956879261727"/>
          <c:h val="0.47365077542545625"/>
        </c:manualLayout>
      </c:layout>
      <c:barChart>
        <c:barDir val="col"/>
        <c:grouping val="stacked"/>
        <c:varyColors val="0"/>
        <c:ser>
          <c:idx val="0"/>
          <c:order val="0"/>
          <c:tx>
            <c:strRef>
              <c:f>'Graph 7B'!$B$4</c:f>
              <c:strCache>
                <c:ptCount val="1"/>
                <c:pt idx="0">
                  <c:v>Mesures d'urgence </c:v>
                </c:pt>
              </c:strCache>
            </c:strRef>
          </c:tx>
          <c:spPr>
            <a:solidFill>
              <a:srgbClr val="1D71B8"/>
            </a:solidFill>
            <a:ln>
              <a:noFill/>
            </a:ln>
            <a:effectLst/>
          </c:spPr>
          <c:invertIfNegative val="0"/>
          <c:cat>
            <c:strRef>
              <c:f>'Graph 7B'!$C$3:$H$3</c:f>
              <c:strCache>
                <c:ptCount val="6"/>
                <c:pt idx="0">
                  <c:v>France </c:v>
                </c:pt>
                <c:pt idx="1">
                  <c:v>Allemagne</c:v>
                </c:pt>
                <c:pt idx="2">
                  <c:v>Espagne</c:v>
                </c:pt>
                <c:pt idx="3">
                  <c:v>Royaume-Uni</c:v>
                </c:pt>
                <c:pt idx="4">
                  <c:v>Pays-Bas</c:v>
                </c:pt>
                <c:pt idx="5">
                  <c:v>Italie</c:v>
                </c:pt>
              </c:strCache>
            </c:strRef>
          </c:cat>
          <c:val>
            <c:numRef>
              <c:f>'Graph 7B'!$C$4:$H$4</c:f>
              <c:numCache>
                <c:formatCode>0.0%</c:formatCode>
                <c:ptCount val="6"/>
                <c:pt idx="0">
                  <c:v>3.8372428577317902E-2</c:v>
                </c:pt>
                <c:pt idx="1">
                  <c:v>4.7593505363873585E-2</c:v>
                </c:pt>
                <c:pt idx="2">
                  <c:v>5.3574871465295631E-2</c:v>
                </c:pt>
                <c:pt idx="3">
                  <c:v>7.9720570749108211E-2</c:v>
                </c:pt>
                <c:pt idx="4">
                  <c:v>4.479758084423599E-2</c:v>
                </c:pt>
                <c:pt idx="5">
                  <c:v>3.7939319439012124E-2</c:v>
                </c:pt>
              </c:numCache>
            </c:numRef>
          </c:val>
          <c:extLst>
            <c:ext xmlns:c16="http://schemas.microsoft.com/office/drawing/2014/chart" uri="{C3380CC4-5D6E-409C-BE32-E72D297353CC}">
              <c16:uniqueId val="{00000000-2553-4F25-B2C7-C20656D8D672}"/>
            </c:ext>
          </c:extLst>
        </c:ser>
        <c:ser>
          <c:idx val="1"/>
          <c:order val="1"/>
          <c:tx>
            <c:strRef>
              <c:f>'Graph 7B'!$B$5</c:f>
              <c:strCache>
                <c:ptCount val="1"/>
                <c:pt idx="0">
                  <c:v>Mesures de relance</c:v>
                </c:pt>
              </c:strCache>
            </c:strRef>
          </c:tx>
          <c:spPr>
            <a:solidFill>
              <a:srgbClr val="9D9D9D"/>
            </a:solidFill>
            <a:ln>
              <a:noFill/>
            </a:ln>
            <a:effectLst/>
          </c:spPr>
          <c:invertIfNegative val="0"/>
          <c:cat>
            <c:strRef>
              <c:f>'Graph 7B'!$C$3:$H$3</c:f>
              <c:strCache>
                <c:ptCount val="6"/>
                <c:pt idx="0">
                  <c:v>France </c:v>
                </c:pt>
                <c:pt idx="1">
                  <c:v>Allemagne</c:v>
                </c:pt>
                <c:pt idx="2">
                  <c:v>Espagne</c:v>
                </c:pt>
                <c:pt idx="3">
                  <c:v>Royaume-Uni</c:v>
                </c:pt>
                <c:pt idx="4">
                  <c:v>Pays-Bas</c:v>
                </c:pt>
                <c:pt idx="5">
                  <c:v>Italie</c:v>
                </c:pt>
              </c:strCache>
            </c:strRef>
          </c:cat>
          <c:val>
            <c:numRef>
              <c:f>'Graph 7B'!$C$5:$H$5</c:f>
              <c:numCache>
                <c:formatCode>0.0%</c:formatCode>
                <c:ptCount val="6"/>
                <c:pt idx="0">
                  <c:v>3.7803520633219283E-2</c:v>
                </c:pt>
                <c:pt idx="1">
                  <c:v>3.6195998840243548E-2</c:v>
                </c:pt>
                <c:pt idx="2">
                  <c:v>5.776028277634962E-2</c:v>
                </c:pt>
                <c:pt idx="3">
                  <c:v>1.1030519223147047E-2</c:v>
                </c:pt>
                <c:pt idx="4">
                  <c:v>3.2337694396445321E-2</c:v>
                </c:pt>
                <c:pt idx="5">
                  <c:v>0</c:v>
                </c:pt>
              </c:numCache>
            </c:numRef>
          </c:val>
          <c:extLst>
            <c:ext xmlns:c16="http://schemas.microsoft.com/office/drawing/2014/chart" uri="{C3380CC4-5D6E-409C-BE32-E72D297353CC}">
              <c16:uniqueId val="{00000001-2553-4F25-B2C7-C20656D8D672}"/>
            </c:ext>
          </c:extLst>
        </c:ser>
        <c:dLbls>
          <c:showLegendKey val="0"/>
          <c:showVal val="0"/>
          <c:showCatName val="0"/>
          <c:showSerName val="0"/>
          <c:showPercent val="0"/>
          <c:showBubbleSize val="0"/>
        </c:dLbls>
        <c:gapWidth val="150"/>
        <c:overlap val="100"/>
        <c:axId val="684247136"/>
        <c:axId val="697613136"/>
      </c:barChart>
      <c:catAx>
        <c:axId val="6842471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97613136"/>
        <c:crosses val="autoZero"/>
        <c:auto val="1"/>
        <c:lblAlgn val="ctr"/>
        <c:lblOffset val="100"/>
        <c:noMultiLvlLbl val="0"/>
      </c:catAx>
      <c:valAx>
        <c:axId val="6976131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84247136"/>
        <c:crosses val="autoZero"/>
        <c:crossBetween val="between"/>
        <c:minorUnit val="1.0000000000000002E-2"/>
      </c:valAx>
      <c:spPr>
        <a:noFill/>
        <a:ln>
          <a:noFill/>
        </a:ln>
        <a:effectLst/>
      </c:spPr>
    </c:plotArea>
    <c:legend>
      <c:legendPos val="b"/>
      <c:layout>
        <c:manualLayout>
          <c:xMode val="edge"/>
          <c:yMode val="edge"/>
          <c:x val="5.0000017192180037E-2"/>
          <c:y val="0.72188602170159266"/>
          <c:w val="0.89999996561563989"/>
          <c:h val="9.5837822746519613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927366255144029E-2"/>
          <c:y val="2.6039450793126816E-2"/>
          <c:w val="0.90281707818930046"/>
          <c:h val="0.76028263888888892"/>
        </c:manualLayout>
      </c:layout>
      <c:barChart>
        <c:barDir val="col"/>
        <c:grouping val="stacked"/>
        <c:varyColors val="0"/>
        <c:ser>
          <c:idx val="0"/>
          <c:order val="0"/>
          <c:tx>
            <c:strRef>
              <c:f>'Graph 7B'!$B$4</c:f>
              <c:strCache>
                <c:ptCount val="1"/>
                <c:pt idx="0">
                  <c:v>Mesures d'urgence </c:v>
                </c:pt>
              </c:strCache>
            </c:strRef>
          </c:tx>
          <c:spPr>
            <a:solidFill>
              <a:srgbClr val="1D71B8"/>
            </a:solidFill>
            <a:ln>
              <a:noFill/>
            </a:ln>
            <a:effectLst/>
          </c:spPr>
          <c:invertIfNegative val="0"/>
          <c:cat>
            <c:strRef>
              <c:f>'Graph 7B'!$C$3:$H$3</c:f>
              <c:strCache>
                <c:ptCount val="6"/>
                <c:pt idx="0">
                  <c:v>France </c:v>
                </c:pt>
                <c:pt idx="1">
                  <c:v>Allemagne</c:v>
                </c:pt>
                <c:pt idx="2">
                  <c:v>Espagne</c:v>
                </c:pt>
                <c:pt idx="3">
                  <c:v>Royaume-Uni</c:v>
                </c:pt>
                <c:pt idx="4">
                  <c:v>Pays-Bas</c:v>
                </c:pt>
                <c:pt idx="5">
                  <c:v>Italie</c:v>
                </c:pt>
              </c:strCache>
            </c:strRef>
          </c:cat>
          <c:val>
            <c:numRef>
              <c:f>'Graph 7B'!$C$4:$H$4</c:f>
              <c:numCache>
                <c:formatCode>0.0%</c:formatCode>
                <c:ptCount val="6"/>
                <c:pt idx="0">
                  <c:v>3.8372428577317902E-2</c:v>
                </c:pt>
                <c:pt idx="1">
                  <c:v>4.7593505363873585E-2</c:v>
                </c:pt>
                <c:pt idx="2">
                  <c:v>5.3574871465295631E-2</c:v>
                </c:pt>
                <c:pt idx="3">
                  <c:v>7.9720570749108211E-2</c:v>
                </c:pt>
                <c:pt idx="4">
                  <c:v>4.479758084423599E-2</c:v>
                </c:pt>
                <c:pt idx="5">
                  <c:v>3.7939319439012124E-2</c:v>
                </c:pt>
              </c:numCache>
            </c:numRef>
          </c:val>
          <c:extLst>
            <c:ext xmlns:c16="http://schemas.microsoft.com/office/drawing/2014/chart" uri="{C3380CC4-5D6E-409C-BE32-E72D297353CC}">
              <c16:uniqueId val="{00000000-C5DA-4C9E-BF2A-4C8886279B46}"/>
            </c:ext>
          </c:extLst>
        </c:ser>
        <c:ser>
          <c:idx val="1"/>
          <c:order val="1"/>
          <c:tx>
            <c:strRef>
              <c:f>'Graph 7B'!$B$5</c:f>
              <c:strCache>
                <c:ptCount val="1"/>
                <c:pt idx="0">
                  <c:v>Mesures de relance</c:v>
                </c:pt>
              </c:strCache>
            </c:strRef>
          </c:tx>
          <c:spPr>
            <a:solidFill>
              <a:srgbClr val="9D9D9D"/>
            </a:solidFill>
            <a:ln>
              <a:noFill/>
            </a:ln>
            <a:effectLst/>
          </c:spPr>
          <c:invertIfNegative val="0"/>
          <c:cat>
            <c:strRef>
              <c:f>'Graph 7B'!$C$3:$H$3</c:f>
              <c:strCache>
                <c:ptCount val="6"/>
                <c:pt idx="0">
                  <c:v>France </c:v>
                </c:pt>
                <c:pt idx="1">
                  <c:v>Allemagne</c:v>
                </c:pt>
                <c:pt idx="2">
                  <c:v>Espagne</c:v>
                </c:pt>
                <c:pt idx="3">
                  <c:v>Royaume-Uni</c:v>
                </c:pt>
                <c:pt idx="4">
                  <c:v>Pays-Bas</c:v>
                </c:pt>
                <c:pt idx="5">
                  <c:v>Italie</c:v>
                </c:pt>
              </c:strCache>
            </c:strRef>
          </c:cat>
          <c:val>
            <c:numRef>
              <c:f>'Graph 7B'!$C$5:$H$5</c:f>
              <c:numCache>
                <c:formatCode>0.0%</c:formatCode>
                <c:ptCount val="6"/>
                <c:pt idx="0">
                  <c:v>3.7803520633219283E-2</c:v>
                </c:pt>
                <c:pt idx="1">
                  <c:v>3.6195998840243548E-2</c:v>
                </c:pt>
                <c:pt idx="2">
                  <c:v>5.776028277634962E-2</c:v>
                </c:pt>
                <c:pt idx="3">
                  <c:v>1.1030519223147047E-2</c:v>
                </c:pt>
                <c:pt idx="4">
                  <c:v>3.2337694396445321E-2</c:v>
                </c:pt>
                <c:pt idx="5">
                  <c:v>0</c:v>
                </c:pt>
              </c:numCache>
            </c:numRef>
          </c:val>
          <c:extLst>
            <c:ext xmlns:c16="http://schemas.microsoft.com/office/drawing/2014/chart" uri="{C3380CC4-5D6E-409C-BE32-E72D297353CC}">
              <c16:uniqueId val="{00000001-C5DA-4C9E-BF2A-4C8886279B46}"/>
            </c:ext>
          </c:extLst>
        </c:ser>
        <c:dLbls>
          <c:showLegendKey val="0"/>
          <c:showVal val="0"/>
          <c:showCatName val="0"/>
          <c:showSerName val="0"/>
          <c:showPercent val="0"/>
          <c:showBubbleSize val="0"/>
        </c:dLbls>
        <c:gapWidth val="150"/>
        <c:overlap val="100"/>
        <c:axId val="684247136"/>
        <c:axId val="697613136"/>
      </c:barChart>
      <c:catAx>
        <c:axId val="6842471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crossAx val="697613136"/>
        <c:crosses val="autoZero"/>
        <c:auto val="1"/>
        <c:lblAlgn val="ctr"/>
        <c:lblOffset val="100"/>
        <c:noMultiLvlLbl val="0"/>
      </c:catAx>
      <c:valAx>
        <c:axId val="697613136"/>
        <c:scaling>
          <c:orientation val="minMax"/>
        </c:scaling>
        <c:delete val="0"/>
        <c:axPos val="l"/>
        <c:majorGridlines>
          <c:spPr>
            <a:ln w="6350"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84247136"/>
        <c:crosses val="autoZero"/>
        <c:crossBetween val="between"/>
        <c:minorUnit val="1.0000000000000002E-2"/>
      </c:valAx>
      <c:spPr>
        <a:noFill/>
        <a:ln>
          <a:noFill/>
        </a:ln>
        <a:effectLst/>
      </c:spPr>
    </c:plotArea>
    <c:legend>
      <c:legendPos val="b"/>
      <c:layout>
        <c:manualLayout>
          <c:xMode val="edge"/>
          <c:yMode val="edge"/>
          <c:x val="0.21510473251028805"/>
          <c:y val="0.90262048611111112"/>
          <c:w val="0.56979053497942389"/>
          <c:h val="8.856006944444444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7355082279532"/>
          <c:y val="3.6476894372310414E-2"/>
          <c:w val="0.83642986358114779"/>
          <c:h val="0.6984486916997299"/>
        </c:manualLayout>
      </c:layout>
      <c:barChart>
        <c:barDir val="col"/>
        <c:grouping val="stacked"/>
        <c:varyColors val="0"/>
        <c:ser>
          <c:idx val="0"/>
          <c:order val="0"/>
          <c:tx>
            <c:strRef>
              <c:f>'Graph 8 A'!$B$3</c:f>
              <c:strCache>
                <c:ptCount val="1"/>
                <c:pt idx="0">
                  <c:v>Offre</c:v>
                </c:pt>
              </c:strCache>
            </c:strRef>
          </c:tx>
          <c:spPr>
            <a:solidFill>
              <a:srgbClr val="1D71B8"/>
            </a:solidFill>
            <a:ln>
              <a:noFill/>
            </a:ln>
            <a:effectLst/>
          </c:spPr>
          <c:invertIfNegative val="0"/>
          <c:cat>
            <c:strRef>
              <c:f>'Graph 8 A'!$C$2:$H$2</c:f>
              <c:strCache>
                <c:ptCount val="6"/>
                <c:pt idx="0">
                  <c:v>France </c:v>
                </c:pt>
                <c:pt idx="1">
                  <c:v>Allemagne</c:v>
                </c:pt>
                <c:pt idx="2">
                  <c:v>Espagne</c:v>
                </c:pt>
                <c:pt idx="3">
                  <c:v>Royaume-Uni</c:v>
                </c:pt>
                <c:pt idx="4">
                  <c:v>Pays-Bas</c:v>
                </c:pt>
                <c:pt idx="5">
                  <c:v>Italie</c:v>
                </c:pt>
              </c:strCache>
            </c:strRef>
          </c:cat>
          <c:val>
            <c:numRef>
              <c:f>'Graph 8 A'!$C$3:$H$3</c:f>
              <c:numCache>
                <c:formatCode>0.0%</c:formatCode>
                <c:ptCount val="6"/>
                <c:pt idx="0">
                  <c:v>6.1013315743908983E-3</c:v>
                </c:pt>
                <c:pt idx="1">
                  <c:v>2.3919976804870975E-3</c:v>
                </c:pt>
                <c:pt idx="2">
                  <c:v>5.310089974293059E-3</c:v>
                </c:pt>
                <c:pt idx="3">
                  <c:v>7.084819659135949E-3</c:v>
                </c:pt>
                <c:pt idx="4">
                  <c:v>3.2954825968896568E-3</c:v>
                </c:pt>
                <c:pt idx="5">
                  <c:v>8.8841705313739729E-3</c:v>
                </c:pt>
              </c:numCache>
            </c:numRef>
          </c:val>
          <c:extLst>
            <c:ext xmlns:c16="http://schemas.microsoft.com/office/drawing/2014/chart" uri="{C3380CC4-5D6E-409C-BE32-E72D297353CC}">
              <c16:uniqueId val="{00000000-D467-4676-B41E-D5146C3C2696}"/>
            </c:ext>
          </c:extLst>
        </c:ser>
        <c:ser>
          <c:idx val="1"/>
          <c:order val="1"/>
          <c:tx>
            <c:strRef>
              <c:f>'Graph 8 A'!$B$4</c:f>
              <c:strCache>
                <c:ptCount val="1"/>
                <c:pt idx="0">
                  <c:v>Demande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'Graph 8 A'!$C$2:$H$2</c:f>
              <c:strCache>
                <c:ptCount val="6"/>
                <c:pt idx="0">
                  <c:v>France </c:v>
                </c:pt>
                <c:pt idx="1">
                  <c:v>Allemagne</c:v>
                </c:pt>
                <c:pt idx="2">
                  <c:v>Espagne</c:v>
                </c:pt>
                <c:pt idx="3">
                  <c:v>Royaume-Uni</c:v>
                </c:pt>
                <c:pt idx="4">
                  <c:v>Pays-Bas</c:v>
                </c:pt>
                <c:pt idx="5">
                  <c:v>Italie</c:v>
                </c:pt>
              </c:strCache>
            </c:strRef>
          </c:cat>
          <c:val>
            <c:numRef>
              <c:f>'Graph 8 A'!$C$4:$H$4</c:f>
              <c:numCache>
                <c:formatCode>0.0%</c:formatCode>
                <c:ptCount val="6"/>
                <c:pt idx="0">
                  <c:v>7.6596446386610053E-3</c:v>
                </c:pt>
                <c:pt idx="1">
                  <c:v>1.243838793853291E-2</c:v>
                </c:pt>
                <c:pt idx="2">
                  <c:v>2.6413881748071976E-2</c:v>
                </c:pt>
                <c:pt idx="3">
                  <c:v>3.2350376535869994E-2</c:v>
                </c:pt>
                <c:pt idx="4">
                  <c:v>1.8359664280424584E-2</c:v>
                </c:pt>
                <c:pt idx="5">
                  <c:v>8.3812929541263893E-3</c:v>
                </c:pt>
              </c:numCache>
            </c:numRef>
          </c:val>
          <c:extLst>
            <c:ext xmlns:c16="http://schemas.microsoft.com/office/drawing/2014/chart" uri="{C3380CC4-5D6E-409C-BE32-E72D297353CC}">
              <c16:uniqueId val="{00000001-D467-4676-B41E-D5146C3C2696}"/>
            </c:ext>
          </c:extLst>
        </c:ser>
        <c:ser>
          <c:idx val="2"/>
          <c:order val="2"/>
          <c:tx>
            <c:strRef>
              <c:f>'Graph 8 A'!$B$5</c:f>
              <c:strCache>
                <c:ptCount val="1"/>
                <c:pt idx="0">
                  <c:v>Mixtes</c:v>
                </c:pt>
              </c:strCache>
            </c:strRef>
          </c:tx>
          <c:spPr>
            <a:solidFill>
              <a:srgbClr val="9D9D9D"/>
            </a:solidFill>
            <a:ln>
              <a:noFill/>
            </a:ln>
            <a:effectLst/>
          </c:spPr>
          <c:invertIfNegative val="0"/>
          <c:cat>
            <c:strRef>
              <c:f>'Graph 8 A'!$C$2:$H$2</c:f>
              <c:strCache>
                <c:ptCount val="6"/>
                <c:pt idx="0">
                  <c:v>France </c:v>
                </c:pt>
                <c:pt idx="1">
                  <c:v>Allemagne</c:v>
                </c:pt>
                <c:pt idx="2">
                  <c:v>Espagne</c:v>
                </c:pt>
                <c:pt idx="3">
                  <c:v>Royaume-Uni</c:v>
                </c:pt>
                <c:pt idx="4">
                  <c:v>Pays-Bas</c:v>
                </c:pt>
                <c:pt idx="5">
                  <c:v>Italie</c:v>
                </c:pt>
              </c:strCache>
            </c:strRef>
          </c:cat>
          <c:val>
            <c:numRef>
              <c:f>'Graph 8 A'!$C$5:$H$5</c:f>
              <c:numCache>
                <c:formatCode>0.0%</c:formatCode>
                <c:ptCount val="6"/>
                <c:pt idx="0">
                  <c:v>2.4611452364265988E-2</c:v>
                </c:pt>
                <c:pt idx="1">
                  <c:v>3.2763119744853582E-2</c:v>
                </c:pt>
                <c:pt idx="2">
                  <c:v>2.1850899742930596E-2</c:v>
                </c:pt>
                <c:pt idx="3">
                  <c:v>4.0285374554102263E-2</c:v>
                </c:pt>
                <c:pt idx="4">
                  <c:v>2.3142433966921748E-2</c:v>
                </c:pt>
                <c:pt idx="5">
                  <c:v>2.0673855953511761E-2</c:v>
                </c:pt>
              </c:numCache>
            </c:numRef>
          </c:val>
          <c:extLst>
            <c:ext xmlns:c16="http://schemas.microsoft.com/office/drawing/2014/chart" uri="{C3380CC4-5D6E-409C-BE32-E72D297353CC}">
              <c16:uniqueId val="{00000002-D467-4676-B41E-D5146C3C2696}"/>
            </c:ext>
          </c:extLst>
        </c:ser>
        <c:dLbls>
          <c:showLegendKey val="0"/>
          <c:showVal val="0"/>
          <c:showCatName val="0"/>
          <c:showSerName val="0"/>
          <c:showPercent val="0"/>
          <c:showBubbleSize val="0"/>
        </c:dLbls>
        <c:gapWidth val="150"/>
        <c:overlap val="100"/>
        <c:axId val="701096016"/>
        <c:axId val="704122944"/>
      </c:barChart>
      <c:catAx>
        <c:axId val="7010960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704122944"/>
        <c:crosses val="autoZero"/>
        <c:auto val="1"/>
        <c:lblAlgn val="ctr"/>
        <c:lblOffset val="100"/>
        <c:noMultiLvlLbl val="0"/>
      </c:catAx>
      <c:valAx>
        <c:axId val="704122944"/>
        <c:scaling>
          <c:orientation val="minMax"/>
          <c:max val="8.0000000000000016E-2"/>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crossAx val="701096016"/>
        <c:crosses val="autoZero"/>
        <c:crossBetween val="between"/>
      </c:valAx>
      <c:spPr>
        <a:noFill/>
        <a:ln>
          <a:noFill/>
        </a:ln>
        <a:effectLst/>
      </c:spPr>
    </c:plotArea>
    <c:legend>
      <c:legendPos val="b"/>
      <c:layout>
        <c:manualLayout>
          <c:xMode val="edge"/>
          <c:yMode val="edge"/>
          <c:x val="0.27631612706233361"/>
          <c:y val="0.92150108763643246"/>
          <c:w val="0.44736774587533273"/>
          <c:h val="7.0911445902260284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02991452991466E-2"/>
          <c:y val="5.1511111111111119E-2"/>
          <c:w val="0.91784017094017079"/>
          <c:h val="0.73911837606837616"/>
        </c:manualLayout>
      </c:layout>
      <c:barChart>
        <c:barDir val="col"/>
        <c:grouping val="stacked"/>
        <c:varyColors val="0"/>
        <c:ser>
          <c:idx val="0"/>
          <c:order val="0"/>
          <c:tx>
            <c:strRef>
              <c:f>'Graph 8 A'!$B$3</c:f>
              <c:strCache>
                <c:ptCount val="1"/>
                <c:pt idx="0">
                  <c:v>Offre</c:v>
                </c:pt>
              </c:strCache>
            </c:strRef>
          </c:tx>
          <c:spPr>
            <a:solidFill>
              <a:srgbClr val="1D71B8"/>
            </a:solidFill>
            <a:ln>
              <a:noFill/>
            </a:ln>
            <a:effectLst/>
          </c:spPr>
          <c:invertIfNegative val="0"/>
          <c:cat>
            <c:strRef>
              <c:f>'Graph 8 A'!$C$2:$H$2</c:f>
              <c:strCache>
                <c:ptCount val="6"/>
                <c:pt idx="0">
                  <c:v>France </c:v>
                </c:pt>
                <c:pt idx="1">
                  <c:v>Allemagne</c:v>
                </c:pt>
                <c:pt idx="2">
                  <c:v>Espagne</c:v>
                </c:pt>
                <c:pt idx="3">
                  <c:v>Royaume-Uni</c:v>
                </c:pt>
                <c:pt idx="4">
                  <c:v>Pays-Bas</c:v>
                </c:pt>
                <c:pt idx="5">
                  <c:v>Italie</c:v>
                </c:pt>
              </c:strCache>
            </c:strRef>
          </c:cat>
          <c:val>
            <c:numRef>
              <c:f>'Graph 8 A'!$C$3:$H$3</c:f>
              <c:numCache>
                <c:formatCode>0.0%</c:formatCode>
                <c:ptCount val="6"/>
                <c:pt idx="0">
                  <c:v>6.1013315743908983E-3</c:v>
                </c:pt>
                <c:pt idx="1">
                  <c:v>2.3919976804870975E-3</c:v>
                </c:pt>
                <c:pt idx="2">
                  <c:v>5.310089974293059E-3</c:v>
                </c:pt>
                <c:pt idx="3">
                  <c:v>7.084819659135949E-3</c:v>
                </c:pt>
                <c:pt idx="4">
                  <c:v>3.2954825968896568E-3</c:v>
                </c:pt>
                <c:pt idx="5">
                  <c:v>8.8841705313739729E-3</c:v>
                </c:pt>
              </c:numCache>
            </c:numRef>
          </c:val>
          <c:extLst>
            <c:ext xmlns:c16="http://schemas.microsoft.com/office/drawing/2014/chart" uri="{C3380CC4-5D6E-409C-BE32-E72D297353CC}">
              <c16:uniqueId val="{00000000-E6C7-49C5-8839-C4F1FFF7BAB5}"/>
            </c:ext>
          </c:extLst>
        </c:ser>
        <c:ser>
          <c:idx val="1"/>
          <c:order val="1"/>
          <c:tx>
            <c:strRef>
              <c:f>'Graph 8 A'!$B$4</c:f>
              <c:strCache>
                <c:ptCount val="1"/>
                <c:pt idx="0">
                  <c:v>Demande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'Graph 8 A'!$C$2:$H$2</c:f>
              <c:strCache>
                <c:ptCount val="6"/>
                <c:pt idx="0">
                  <c:v>France </c:v>
                </c:pt>
                <c:pt idx="1">
                  <c:v>Allemagne</c:v>
                </c:pt>
                <c:pt idx="2">
                  <c:v>Espagne</c:v>
                </c:pt>
                <c:pt idx="3">
                  <c:v>Royaume-Uni</c:v>
                </c:pt>
                <c:pt idx="4">
                  <c:v>Pays-Bas</c:v>
                </c:pt>
                <c:pt idx="5">
                  <c:v>Italie</c:v>
                </c:pt>
              </c:strCache>
            </c:strRef>
          </c:cat>
          <c:val>
            <c:numRef>
              <c:f>'Graph 8 A'!$C$4:$H$4</c:f>
              <c:numCache>
                <c:formatCode>0.0%</c:formatCode>
                <c:ptCount val="6"/>
                <c:pt idx="0">
                  <c:v>7.6596446386610053E-3</c:v>
                </c:pt>
                <c:pt idx="1">
                  <c:v>1.243838793853291E-2</c:v>
                </c:pt>
                <c:pt idx="2">
                  <c:v>2.6413881748071976E-2</c:v>
                </c:pt>
                <c:pt idx="3">
                  <c:v>3.2350376535869994E-2</c:v>
                </c:pt>
                <c:pt idx="4">
                  <c:v>1.8359664280424584E-2</c:v>
                </c:pt>
                <c:pt idx="5">
                  <c:v>8.3812929541263893E-3</c:v>
                </c:pt>
              </c:numCache>
            </c:numRef>
          </c:val>
          <c:extLst>
            <c:ext xmlns:c16="http://schemas.microsoft.com/office/drawing/2014/chart" uri="{C3380CC4-5D6E-409C-BE32-E72D297353CC}">
              <c16:uniqueId val="{00000001-E6C7-49C5-8839-C4F1FFF7BAB5}"/>
            </c:ext>
          </c:extLst>
        </c:ser>
        <c:ser>
          <c:idx val="2"/>
          <c:order val="2"/>
          <c:tx>
            <c:strRef>
              <c:f>'Graph 8 A'!$B$5</c:f>
              <c:strCache>
                <c:ptCount val="1"/>
                <c:pt idx="0">
                  <c:v>Mixtes</c:v>
                </c:pt>
              </c:strCache>
            </c:strRef>
          </c:tx>
          <c:spPr>
            <a:solidFill>
              <a:srgbClr val="9D9D9D"/>
            </a:solidFill>
            <a:ln>
              <a:noFill/>
            </a:ln>
            <a:effectLst/>
          </c:spPr>
          <c:invertIfNegative val="0"/>
          <c:cat>
            <c:strRef>
              <c:f>'Graph 8 A'!$C$2:$H$2</c:f>
              <c:strCache>
                <c:ptCount val="6"/>
                <c:pt idx="0">
                  <c:v>France </c:v>
                </c:pt>
                <c:pt idx="1">
                  <c:v>Allemagne</c:v>
                </c:pt>
                <c:pt idx="2">
                  <c:v>Espagne</c:v>
                </c:pt>
                <c:pt idx="3">
                  <c:v>Royaume-Uni</c:v>
                </c:pt>
                <c:pt idx="4">
                  <c:v>Pays-Bas</c:v>
                </c:pt>
                <c:pt idx="5">
                  <c:v>Italie</c:v>
                </c:pt>
              </c:strCache>
            </c:strRef>
          </c:cat>
          <c:val>
            <c:numRef>
              <c:f>'Graph 8 A'!$C$5:$H$5</c:f>
              <c:numCache>
                <c:formatCode>0.0%</c:formatCode>
                <c:ptCount val="6"/>
                <c:pt idx="0">
                  <c:v>2.4611452364265988E-2</c:v>
                </c:pt>
                <c:pt idx="1">
                  <c:v>3.2763119744853582E-2</c:v>
                </c:pt>
                <c:pt idx="2">
                  <c:v>2.1850899742930596E-2</c:v>
                </c:pt>
                <c:pt idx="3">
                  <c:v>4.0285374554102263E-2</c:v>
                </c:pt>
                <c:pt idx="4">
                  <c:v>2.3142433966921748E-2</c:v>
                </c:pt>
                <c:pt idx="5">
                  <c:v>2.0673855953511761E-2</c:v>
                </c:pt>
              </c:numCache>
            </c:numRef>
          </c:val>
          <c:extLst>
            <c:ext xmlns:c16="http://schemas.microsoft.com/office/drawing/2014/chart" uri="{C3380CC4-5D6E-409C-BE32-E72D297353CC}">
              <c16:uniqueId val="{00000002-E6C7-49C5-8839-C4F1FFF7BAB5}"/>
            </c:ext>
          </c:extLst>
        </c:ser>
        <c:dLbls>
          <c:showLegendKey val="0"/>
          <c:showVal val="0"/>
          <c:showCatName val="0"/>
          <c:showSerName val="0"/>
          <c:showPercent val="0"/>
          <c:showBubbleSize val="0"/>
        </c:dLbls>
        <c:gapWidth val="150"/>
        <c:overlap val="100"/>
        <c:axId val="701096016"/>
        <c:axId val="704122944"/>
      </c:barChart>
      <c:catAx>
        <c:axId val="7010960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rgbClr val="1F1F1F"/>
                </a:solidFill>
                <a:latin typeface="+mn-lt"/>
                <a:ea typeface="+mn-ea"/>
                <a:cs typeface="+mn-cs"/>
              </a:defRPr>
            </a:pPr>
            <a:endParaRPr lang="fr-FR"/>
          </a:p>
        </c:txPr>
        <c:crossAx val="704122944"/>
        <c:crosses val="autoZero"/>
        <c:auto val="1"/>
        <c:lblAlgn val="ctr"/>
        <c:lblOffset val="100"/>
        <c:noMultiLvlLbl val="0"/>
      </c:catAx>
      <c:valAx>
        <c:axId val="704122944"/>
        <c:scaling>
          <c:orientation val="minMax"/>
          <c:max val="8.0000000000000016E-2"/>
        </c:scaling>
        <c:delete val="0"/>
        <c:axPos val="l"/>
        <c:majorGridlines>
          <c:spPr>
            <a:ln w="6350"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701096016"/>
        <c:crosses val="autoZero"/>
        <c:crossBetween val="between"/>
      </c:valAx>
      <c:spPr>
        <a:noFill/>
        <a:ln>
          <a:noFill/>
        </a:ln>
        <a:effectLst/>
      </c:spPr>
    </c:plotArea>
    <c:legend>
      <c:legendPos val="b"/>
      <c:layout>
        <c:manualLayout>
          <c:xMode val="edge"/>
          <c:yMode val="edge"/>
          <c:x val="0.31294893162393161"/>
          <c:y val="0.92583903391449829"/>
          <c:w val="0.37410213675213677"/>
          <c:h val="7.0353750302403859E-2"/>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8669813398261"/>
          <c:y val="4.5163234217761146E-2"/>
          <c:w val="0.8267521847960867"/>
          <c:h val="0.67963846135941008"/>
        </c:manualLayout>
      </c:layout>
      <c:barChart>
        <c:barDir val="col"/>
        <c:grouping val="stacked"/>
        <c:varyColors val="0"/>
        <c:ser>
          <c:idx val="0"/>
          <c:order val="0"/>
          <c:tx>
            <c:strRef>
              <c:f>'Graph 8 B'!$B$3</c:f>
              <c:strCache>
                <c:ptCount val="1"/>
                <c:pt idx="0">
                  <c:v>Offre</c:v>
                </c:pt>
              </c:strCache>
            </c:strRef>
          </c:tx>
          <c:spPr>
            <a:solidFill>
              <a:srgbClr val="1D71B8"/>
            </a:solidFill>
            <a:ln>
              <a:noFill/>
            </a:ln>
            <a:effectLst/>
          </c:spPr>
          <c:invertIfNegative val="0"/>
          <c:cat>
            <c:strRef>
              <c:f>'Graph 8 B'!$C$2:$H$2</c:f>
              <c:strCache>
                <c:ptCount val="6"/>
                <c:pt idx="0">
                  <c:v>France </c:v>
                </c:pt>
                <c:pt idx="1">
                  <c:v>Allemagne</c:v>
                </c:pt>
                <c:pt idx="2">
                  <c:v>Espagne</c:v>
                </c:pt>
                <c:pt idx="3">
                  <c:v>Royaume-Uni</c:v>
                </c:pt>
                <c:pt idx="4">
                  <c:v>Pays-Bas</c:v>
                </c:pt>
                <c:pt idx="5">
                  <c:v>Italie</c:v>
                </c:pt>
              </c:strCache>
            </c:strRef>
          </c:cat>
          <c:val>
            <c:numRef>
              <c:f>'Graph 8 B'!$C$3:$H$3</c:f>
              <c:numCache>
                <c:formatCode>0.0%</c:formatCode>
                <c:ptCount val="6"/>
                <c:pt idx="0">
                  <c:v>0.15900300816501936</c:v>
                </c:pt>
                <c:pt idx="1">
                  <c:v>5.0258909533962837E-2</c:v>
                </c:pt>
                <c:pt idx="2">
                  <c:v>9.9115309641625432E-2</c:v>
                </c:pt>
                <c:pt idx="3">
                  <c:v>8.8870659010117592E-2</c:v>
                </c:pt>
                <c:pt idx="4">
                  <c:v>7.3563851770216279E-2</c:v>
                </c:pt>
                <c:pt idx="5">
                  <c:v>0.23416789396170837</c:v>
                </c:pt>
              </c:numCache>
            </c:numRef>
          </c:val>
          <c:extLst>
            <c:ext xmlns:c16="http://schemas.microsoft.com/office/drawing/2014/chart" uri="{C3380CC4-5D6E-409C-BE32-E72D297353CC}">
              <c16:uniqueId val="{00000000-4B7F-467B-915D-A1B279899489}"/>
            </c:ext>
          </c:extLst>
        </c:ser>
        <c:ser>
          <c:idx val="1"/>
          <c:order val="1"/>
          <c:tx>
            <c:strRef>
              <c:f>'Graph 8 B'!$B$4</c:f>
              <c:strCache>
                <c:ptCount val="1"/>
                <c:pt idx="0">
                  <c:v>Demande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'Graph 8 B'!$C$2:$H$2</c:f>
              <c:strCache>
                <c:ptCount val="6"/>
                <c:pt idx="0">
                  <c:v>France </c:v>
                </c:pt>
                <c:pt idx="1">
                  <c:v>Allemagne</c:v>
                </c:pt>
                <c:pt idx="2">
                  <c:v>Espagne</c:v>
                </c:pt>
                <c:pt idx="3">
                  <c:v>Royaume-Uni</c:v>
                </c:pt>
                <c:pt idx="4">
                  <c:v>Pays-Bas</c:v>
                </c:pt>
                <c:pt idx="5">
                  <c:v>Italie</c:v>
                </c:pt>
              </c:strCache>
            </c:strRef>
          </c:cat>
          <c:val>
            <c:numRef>
              <c:f>'Graph 8 B'!$C$4:$H$4</c:f>
              <c:numCache>
                <c:formatCode>0.0%</c:formatCode>
                <c:ptCount val="6"/>
                <c:pt idx="0">
                  <c:v>0.19961323592608507</c:v>
                </c:pt>
                <c:pt idx="1">
                  <c:v>0.26134632957660681</c:v>
                </c:pt>
                <c:pt idx="2">
                  <c:v>0.49302744039586138</c:v>
                </c:pt>
                <c:pt idx="3">
                  <c:v>0.40579710144927533</c:v>
                </c:pt>
                <c:pt idx="4">
                  <c:v>0.40983606557377045</c:v>
                </c:pt>
                <c:pt idx="5">
                  <c:v>0.22091310751104565</c:v>
                </c:pt>
              </c:numCache>
            </c:numRef>
          </c:val>
          <c:extLst>
            <c:ext xmlns:c16="http://schemas.microsoft.com/office/drawing/2014/chart" uri="{C3380CC4-5D6E-409C-BE32-E72D297353CC}">
              <c16:uniqueId val="{00000001-4B7F-467B-915D-A1B279899489}"/>
            </c:ext>
          </c:extLst>
        </c:ser>
        <c:ser>
          <c:idx val="2"/>
          <c:order val="2"/>
          <c:tx>
            <c:strRef>
              <c:f>'Graph 8 B'!$B$5</c:f>
              <c:strCache>
                <c:ptCount val="1"/>
                <c:pt idx="0">
                  <c:v>Mixtes</c:v>
                </c:pt>
              </c:strCache>
            </c:strRef>
          </c:tx>
          <c:spPr>
            <a:solidFill>
              <a:srgbClr val="9D9D9D"/>
            </a:solidFill>
            <a:ln>
              <a:noFill/>
            </a:ln>
            <a:effectLst/>
          </c:spPr>
          <c:invertIfNegative val="0"/>
          <c:cat>
            <c:strRef>
              <c:f>'Graph 8 B'!$C$2:$H$2</c:f>
              <c:strCache>
                <c:ptCount val="6"/>
                <c:pt idx="0">
                  <c:v>France </c:v>
                </c:pt>
                <c:pt idx="1">
                  <c:v>Allemagne</c:v>
                </c:pt>
                <c:pt idx="2">
                  <c:v>Espagne</c:v>
                </c:pt>
                <c:pt idx="3">
                  <c:v>Royaume-Uni</c:v>
                </c:pt>
                <c:pt idx="4">
                  <c:v>Pays-Bas</c:v>
                </c:pt>
                <c:pt idx="5">
                  <c:v>Italie</c:v>
                </c:pt>
              </c:strCache>
            </c:strRef>
          </c:cat>
          <c:val>
            <c:numRef>
              <c:f>'Graph 8 B'!$C$5:$H$5</c:f>
              <c:numCache>
                <c:formatCode>0.0%</c:formatCode>
                <c:ptCount val="6"/>
                <c:pt idx="0">
                  <c:v>0.64138375590889563</c:v>
                </c:pt>
                <c:pt idx="1">
                  <c:v>0.68839476088943041</c:v>
                </c:pt>
                <c:pt idx="2">
                  <c:v>0.40785724996251316</c:v>
                </c:pt>
                <c:pt idx="3">
                  <c:v>0.50533223954060713</c:v>
                </c:pt>
                <c:pt idx="4">
                  <c:v>0.5166000826560132</c:v>
                </c:pt>
                <c:pt idx="5">
                  <c:v>0.5449189985272459</c:v>
                </c:pt>
              </c:numCache>
            </c:numRef>
          </c:val>
          <c:extLst>
            <c:ext xmlns:c16="http://schemas.microsoft.com/office/drawing/2014/chart" uri="{C3380CC4-5D6E-409C-BE32-E72D297353CC}">
              <c16:uniqueId val="{00000002-4B7F-467B-915D-A1B279899489}"/>
            </c:ext>
          </c:extLst>
        </c:ser>
        <c:dLbls>
          <c:showLegendKey val="0"/>
          <c:showVal val="0"/>
          <c:showCatName val="0"/>
          <c:showSerName val="0"/>
          <c:showPercent val="0"/>
          <c:showBubbleSize val="0"/>
        </c:dLbls>
        <c:gapWidth val="150"/>
        <c:overlap val="100"/>
        <c:axId val="760636848"/>
        <c:axId val="755381984"/>
      </c:barChart>
      <c:catAx>
        <c:axId val="7606368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755381984"/>
        <c:crosses val="autoZero"/>
        <c:auto val="1"/>
        <c:lblAlgn val="ctr"/>
        <c:lblOffset val="100"/>
        <c:noMultiLvlLbl val="0"/>
      </c:catAx>
      <c:valAx>
        <c:axId val="75538198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76063684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legendEntry>
      <c:layout>
        <c:manualLayout>
          <c:xMode val="edge"/>
          <c:yMode val="edge"/>
          <c:x val="0.25381178136784288"/>
          <c:y val="0.92660925946520534"/>
          <c:w val="0.49237643726431418"/>
          <c:h val="6.928499196954375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7439741040297"/>
          <c:y val="3.9450082232383291E-2"/>
          <c:w val="0.83309547801428563"/>
          <c:h val="0.68508708516090666"/>
        </c:manualLayout>
      </c:layout>
      <c:barChart>
        <c:barDir val="col"/>
        <c:grouping val="stacked"/>
        <c:varyColors val="0"/>
        <c:ser>
          <c:idx val="0"/>
          <c:order val="0"/>
          <c:tx>
            <c:strRef>
              <c:f>'Graph 9 A'!$B$3</c:f>
              <c:strCache>
                <c:ptCount val="1"/>
                <c:pt idx="0">
                  <c:v>Offre</c:v>
                </c:pt>
              </c:strCache>
            </c:strRef>
          </c:tx>
          <c:spPr>
            <a:solidFill>
              <a:srgbClr val="1D71B8"/>
            </a:solidFill>
            <a:ln>
              <a:noFill/>
            </a:ln>
            <a:effectLst/>
          </c:spPr>
          <c:invertIfNegative val="0"/>
          <c:cat>
            <c:strRef>
              <c:f>'Graph 9 A'!$C$2:$H$2</c:f>
              <c:strCache>
                <c:ptCount val="6"/>
                <c:pt idx="0">
                  <c:v>France </c:v>
                </c:pt>
                <c:pt idx="1">
                  <c:v>Allemagne</c:v>
                </c:pt>
                <c:pt idx="2">
                  <c:v>Espagne</c:v>
                </c:pt>
                <c:pt idx="3">
                  <c:v>Royaume-Uni</c:v>
                </c:pt>
                <c:pt idx="4">
                  <c:v>Pays-Bas</c:v>
                </c:pt>
                <c:pt idx="5">
                  <c:v>Italie*</c:v>
                </c:pt>
              </c:strCache>
            </c:strRef>
          </c:cat>
          <c:val>
            <c:numRef>
              <c:f>'Graph 9 A'!$C$3:$H$3</c:f>
              <c:numCache>
                <c:formatCode>0.0%</c:formatCode>
                <c:ptCount val="6"/>
                <c:pt idx="0">
                  <c:v>2.2014263923815811E-2</c:v>
                </c:pt>
                <c:pt idx="1">
                  <c:v>1.6207596404755002E-2</c:v>
                </c:pt>
                <c:pt idx="2">
                  <c:v>2.9643316195372756E-2</c:v>
                </c:pt>
                <c:pt idx="3">
                  <c:v>3.6623067776456607E-3</c:v>
                </c:pt>
                <c:pt idx="4">
                  <c:v>3.5793631202172302E-3</c:v>
                </c:pt>
                <c:pt idx="5">
                  <c:v>0</c:v>
                </c:pt>
              </c:numCache>
            </c:numRef>
          </c:val>
          <c:extLst>
            <c:ext xmlns:c16="http://schemas.microsoft.com/office/drawing/2014/chart" uri="{C3380CC4-5D6E-409C-BE32-E72D297353CC}">
              <c16:uniqueId val="{00000000-8865-40D7-8A13-CEA468B3B127}"/>
            </c:ext>
          </c:extLst>
        </c:ser>
        <c:ser>
          <c:idx val="1"/>
          <c:order val="1"/>
          <c:tx>
            <c:strRef>
              <c:f>'Graph 9 A'!$B$4</c:f>
              <c:strCache>
                <c:ptCount val="1"/>
                <c:pt idx="0">
                  <c:v>Demande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'Graph 9 A'!$C$2:$H$2</c:f>
              <c:strCache>
                <c:ptCount val="6"/>
                <c:pt idx="0">
                  <c:v>France </c:v>
                </c:pt>
                <c:pt idx="1">
                  <c:v>Allemagne</c:v>
                </c:pt>
                <c:pt idx="2">
                  <c:v>Espagne</c:v>
                </c:pt>
                <c:pt idx="3">
                  <c:v>Royaume-Uni</c:v>
                </c:pt>
                <c:pt idx="4">
                  <c:v>Pays-Bas</c:v>
                </c:pt>
                <c:pt idx="5">
                  <c:v>Italie*</c:v>
                </c:pt>
              </c:strCache>
            </c:strRef>
          </c:cat>
          <c:val>
            <c:numRef>
              <c:f>'Graph 9 A'!$C$4:$H$4</c:f>
              <c:numCache>
                <c:formatCode>0.0%</c:formatCode>
                <c:ptCount val="6"/>
                <c:pt idx="0">
                  <c:v>1.5789256709403472E-2</c:v>
                </c:pt>
                <c:pt idx="1">
                  <c:v>1.8005218904030153E-2</c:v>
                </c:pt>
                <c:pt idx="2">
                  <c:v>2.8116966580976864E-2</c:v>
                </c:pt>
                <c:pt idx="3">
                  <c:v>7.3682124455013874E-3</c:v>
                </c:pt>
                <c:pt idx="4">
                  <c:v>2.8758331276228091E-2</c:v>
                </c:pt>
                <c:pt idx="5">
                  <c:v>0</c:v>
                </c:pt>
              </c:numCache>
            </c:numRef>
          </c:val>
          <c:extLst>
            <c:ext xmlns:c16="http://schemas.microsoft.com/office/drawing/2014/chart" uri="{C3380CC4-5D6E-409C-BE32-E72D297353CC}">
              <c16:uniqueId val="{00000001-8865-40D7-8A13-CEA468B3B127}"/>
            </c:ext>
          </c:extLst>
        </c:ser>
        <c:ser>
          <c:idx val="2"/>
          <c:order val="2"/>
          <c:tx>
            <c:strRef>
              <c:f>'Graph 9 A'!$B$5</c:f>
              <c:strCache>
                <c:ptCount val="1"/>
                <c:pt idx="0">
                  <c:v>Mixtes</c:v>
                </c:pt>
              </c:strCache>
            </c:strRef>
          </c:tx>
          <c:spPr>
            <a:solidFill>
              <a:srgbClr val="9D9D9D"/>
            </a:solidFill>
            <a:ln>
              <a:noFill/>
            </a:ln>
            <a:effectLst/>
          </c:spPr>
          <c:invertIfNegative val="0"/>
          <c:cat>
            <c:strRef>
              <c:f>'Graph 9 A'!$C$2:$H$2</c:f>
              <c:strCache>
                <c:ptCount val="6"/>
                <c:pt idx="0">
                  <c:v>France </c:v>
                </c:pt>
                <c:pt idx="1">
                  <c:v>Allemagne</c:v>
                </c:pt>
                <c:pt idx="2">
                  <c:v>Espagne</c:v>
                </c:pt>
                <c:pt idx="3">
                  <c:v>Royaume-Uni</c:v>
                </c:pt>
                <c:pt idx="4">
                  <c:v>Pays-Bas</c:v>
                </c:pt>
                <c:pt idx="5">
                  <c:v>Italie*</c:v>
                </c:pt>
              </c:strCache>
            </c:strRef>
          </c:cat>
          <c:val>
            <c:numRef>
              <c:f>'Graph 9 A'!$C$5:$H$5</c:f>
              <c:numCache>
                <c:formatCode>0.0%</c:formatCode>
                <c:ptCount val="6"/>
                <c:pt idx="0">
                  <c:v>0</c:v>
                </c:pt>
                <c:pt idx="1">
                  <c:v>1.9831835314583937E-3</c:v>
                </c:pt>
                <c:pt idx="2">
                  <c:v>0</c:v>
                </c:pt>
                <c:pt idx="3">
                  <c:v>0</c:v>
                </c:pt>
                <c:pt idx="4">
                  <c:v>0</c:v>
                </c:pt>
                <c:pt idx="5">
                  <c:v>0</c:v>
                </c:pt>
              </c:numCache>
            </c:numRef>
          </c:val>
          <c:extLst>
            <c:ext xmlns:c16="http://schemas.microsoft.com/office/drawing/2014/chart" uri="{C3380CC4-5D6E-409C-BE32-E72D297353CC}">
              <c16:uniqueId val="{00000002-8865-40D7-8A13-CEA468B3B127}"/>
            </c:ext>
          </c:extLst>
        </c:ser>
        <c:dLbls>
          <c:showLegendKey val="0"/>
          <c:showVal val="0"/>
          <c:showCatName val="0"/>
          <c:showSerName val="0"/>
          <c:showPercent val="0"/>
          <c:showBubbleSize val="0"/>
        </c:dLbls>
        <c:gapWidth val="150"/>
        <c:overlap val="100"/>
        <c:axId val="701593840"/>
        <c:axId val="701595472"/>
      </c:barChart>
      <c:catAx>
        <c:axId val="7015938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701595472"/>
        <c:crosses val="autoZero"/>
        <c:auto val="1"/>
        <c:lblAlgn val="ctr"/>
        <c:lblOffset val="100"/>
        <c:noMultiLvlLbl val="0"/>
      </c:catAx>
      <c:valAx>
        <c:axId val="701595472"/>
        <c:scaling>
          <c:orientation val="minMax"/>
          <c:max val="6.0000000000000012E-2"/>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701593840"/>
        <c:crosses val="autoZero"/>
        <c:crossBetween val="between"/>
      </c:valAx>
      <c:spPr>
        <a:noFill/>
        <a:ln>
          <a:noFill/>
        </a:ln>
        <a:effectLst/>
      </c:spPr>
    </c:plotArea>
    <c:legend>
      <c:legendPos val="b"/>
      <c:layout>
        <c:manualLayout>
          <c:xMode val="edge"/>
          <c:yMode val="edge"/>
          <c:x val="0.20111041382985018"/>
          <c:y val="0.87983619083328446"/>
          <c:w val="0.59176358334596624"/>
          <c:h val="8.9211404999005997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884471408286"/>
          <c:y val="4.1431261770244823E-2"/>
          <c:w val="0.79906372359192801"/>
          <c:h val="0.66861220472440941"/>
        </c:manualLayout>
      </c:layout>
      <c:barChart>
        <c:barDir val="col"/>
        <c:grouping val="stacked"/>
        <c:varyColors val="0"/>
        <c:ser>
          <c:idx val="0"/>
          <c:order val="0"/>
          <c:tx>
            <c:strRef>
              <c:f>'Graph 9 B'!$B$4</c:f>
              <c:strCache>
                <c:ptCount val="1"/>
                <c:pt idx="0">
                  <c:v>Offre</c:v>
                </c:pt>
              </c:strCache>
            </c:strRef>
          </c:tx>
          <c:spPr>
            <a:solidFill>
              <a:srgbClr val="1D71B8"/>
            </a:solidFill>
            <a:ln>
              <a:noFill/>
            </a:ln>
            <a:effectLst/>
          </c:spPr>
          <c:invertIfNegative val="0"/>
          <c:cat>
            <c:strRef>
              <c:f>'Graph 9 B'!$C$3:$H$3</c:f>
              <c:strCache>
                <c:ptCount val="6"/>
                <c:pt idx="0">
                  <c:v>France </c:v>
                </c:pt>
                <c:pt idx="1">
                  <c:v>Allemagne</c:v>
                </c:pt>
                <c:pt idx="2">
                  <c:v>Espagne</c:v>
                </c:pt>
                <c:pt idx="3">
                  <c:v>Royaume-Uni</c:v>
                </c:pt>
                <c:pt idx="4">
                  <c:v>Pays-Bas</c:v>
                </c:pt>
                <c:pt idx="5">
                  <c:v>Italie*</c:v>
                </c:pt>
              </c:strCache>
            </c:strRef>
          </c:cat>
          <c:val>
            <c:numRef>
              <c:f>'Graph 9 B'!$C$4:$H$4</c:f>
              <c:numCache>
                <c:formatCode>0%</c:formatCode>
                <c:ptCount val="6"/>
                <c:pt idx="0">
                  <c:v>0.58233369683751368</c:v>
                </c:pt>
                <c:pt idx="1">
                  <c:v>0.44777314963152831</c:v>
                </c:pt>
                <c:pt idx="2">
                  <c:v>0.51321279554937416</c:v>
                </c:pt>
                <c:pt idx="3">
                  <c:v>0.33201581027667987</c:v>
                </c:pt>
                <c:pt idx="4">
                  <c:v>0.11068702290076336</c:v>
                </c:pt>
                <c:pt idx="5">
                  <c:v>0</c:v>
                </c:pt>
              </c:numCache>
            </c:numRef>
          </c:val>
          <c:extLst>
            <c:ext xmlns:c16="http://schemas.microsoft.com/office/drawing/2014/chart" uri="{C3380CC4-5D6E-409C-BE32-E72D297353CC}">
              <c16:uniqueId val="{00000000-8716-4B68-A374-4D51745F4B27}"/>
            </c:ext>
          </c:extLst>
        </c:ser>
        <c:ser>
          <c:idx val="1"/>
          <c:order val="1"/>
          <c:tx>
            <c:strRef>
              <c:f>'Graph 9 B'!$B$5</c:f>
              <c:strCache>
                <c:ptCount val="1"/>
                <c:pt idx="0">
                  <c:v>Demande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'Graph 9 B'!$C$3:$H$3</c:f>
              <c:strCache>
                <c:ptCount val="6"/>
                <c:pt idx="0">
                  <c:v>France </c:v>
                </c:pt>
                <c:pt idx="1">
                  <c:v>Allemagne</c:v>
                </c:pt>
                <c:pt idx="2">
                  <c:v>Espagne</c:v>
                </c:pt>
                <c:pt idx="3">
                  <c:v>Royaume-Uni</c:v>
                </c:pt>
                <c:pt idx="4">
                  <c:v>Pays-Bas</c:v>
                </c:pt>
                <c:pt idx="5">
                  <c:v>Italie*</c:v>
                </c:pt>
              </c:strCache>
            </c:strRef>
          </c:cat>
          <c:val>
            <c:numRef>
              <c:f>'Graph 9 B'!$C$5:$H$5</c:f>
              <c:numCache>
                <c:formatCode>0%</c:formatCode>
                <c:ptCount val="6"/>
                <c:pt idx="0">
                  <c:v>0.41766630316248632</c:v>
                </c:pt>
                <c:pt idx="1">
                  <c:v>0.49743671900032038</c:v>
                </c:pt>
                <c:pt idx="2">
                  <c:v>0.48678720445062584</c:v>
                </c:pt>
                <c:pt idx="3">
                  <c:v>0.66798418972332008</c:v>
                </c:pt>
                <c:pt idx="4">
                  <c:v>0.88931297709923673</c:v>
                </c:pt>
                <c:pt idx="5">
                  <c:v>0</c:v>
                </c:pt>
              </c:numCache>
            </c:numRef>
          </c:val>
          <c:extLst>
            <c:ext xmlns:c16="http://schemas.microsoft.com/office/drawing/2014/chart" uri="{C3380CC4-5D6E-409C-BE32-E72D297353CC}">
              <c16:uniqueId val="{00000001-8716-4B68-A374-4D51745F4B27}"/>
            </c:ext>
          </c:extLst>
        </c:ser>
        <c:ser>
          <c:idx val="2"/>
          <c:order val="2"/>
          <c:tx>
            <c:strRef>
              <c:f>'Graph 9 B'!$B$6</c:f>
              <c:strCache>
                <c:ptCount val="1"/>
                <c:pt idx="0">
                  <c:v>Mixtes</c:v>
                </c:pt>
              </c:strCache>
            </c:strRef>
          </c:tx>
          <c:spPr>
            <a:solidFill>
              <a:srgbClr val="9D9D9D"/>
            </a:solidFill>
            <a:ln>
              <a:noFill/>
            </a:ln>
            <a:effectLst/>
          </c:spPr>
          <c:invertIfNegative val="0"/>
          <c:cat>
            <c:strRef>
              <c:f>'Graph 9 B'!$C$3:$H$3</c:f>
              <c:strCache>
                <c:ptCount val="6"/>
                <c:pt idx="0">
                  <c:v>France </c:v>
                </c:pt>
                <c:pt idx="1">
                  <c:v>Allemagne</c:v>
                </c:pt>
                <c:pt idx="2">
                  <c:v>Espagne</c:v>
                </c:pt>
                <c:pt idx="3">
                  <c:v>Royaume-Uni</c:v>
                </c:pt>
                <c:pt idx="4">
                  <c:v>Pays-Bas</c:v>
                </c:pt>
                <c:pt idx="5">
                  <c:v>Italie*</c:v>
                </c:pt>
              </c:strCache>
            </c:strRef>
          </c:cat>
          <c:val>
            <c:numRef>
              <c:f>'Graph 9 B'!$C$6:$H$6</c:f>
              <c:numCache>
                <c:formatCode>0%</c:formatCode>
                <c:ptCount val="6"/>
                <c:pt idx="0">
                  <c:v>0</c:v>
                </c:pt>
                <c:pt idx="1">
                  <c:v>5.4790131368151231E-2</c:v>
                </c:pt>
                <c:pt idx="2">
                  <c:v>0</c:v>
                </c:pt>
                <c:pt idx="3">
                  <c:v>0</c:v>
                </c:pt>
                <c:pt idx="4">
                  <c:v>0</c:v>
                </c:pt>
                <c:pt idx="5">
                  <c:v>0</c:v>
                </c:pt>
              </c:numCache>
            </c:numRef>
          </c:val>
          <c:extLst>
            <c:ext xmlns:c16="http://schemas.microsoft.com/office/drawing/2014/chart" uri="{C3380CC4-5D6E-409C-BE32-E72D297353CC}">
              <c16:uniqueId val="{00000002-8716-4B68-A374-4D51745F4B27}"/>
            </c:ext>
          </c:extLst>
        </c:ser>
        <c:dLbls>
          <c:showLegendKey val="0"/>
          <c:showVal val="0"/>
          <c:showCatName val="0"/>
          <c:showSerName val="0"/>
          <c:showPercent val="0"/>
          <c:showBubbleSize val="0"/>
        </c:dLbls>
        <c:gapWidth val="150"/>
        <c:overlap val="100"/>
        <c:axId val="601944608"/>
        <c:axId val="647297712"/>
      </c:barChart>
      <c:catAx>
        <c:axId val="601944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47297712"/>
        <c:crosses val="autoZero"/>
        <c:auto val="1"/>
        <c:lblAlgn val="ctr"/>
        <c:lblOffset val="100"/>
        <c:noMultiLvlLbl val="0"/>
      </c:catAx>
      <c:valAx>
        <c:axId val="647297712"/>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0194460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legendEntry>
      <c:layout>
        <c:manualLayout>
          <c:xMode val="edge"/>
          <c:yMode val="edge"/>
          <c:x val="0.21141642296971164"/>
          <c:y val="0.88091940713293193"/>
          <c:w val="0.57106802633277398"/>
          <c:h val="8.61586369500422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63068020111941E-2"/>
          <c:y val="4.7142862445766306E-2"/>
          <c:w val="0.87257772640103382"/>
          <c:h val="0.6223920244727833"/>
        </c:manualLayout>
      </c:layout>
      <c:barChart>
        <c:barDir val="col"/>
        <c:grouping val="stacked"/>
        <c:varyColors val="0"/>
        <c:ser>
          <c:idx val="0"/>
          <c:order val="0"/>
          <c:tx>
            <c:strRef>
              <c:f>'Graph 10A'!$C$4</c:f>
              <c:strCache>
                <c:ptCount val="1"/>
                <c:pt idx="0">
                  <c:v>Mesures de protection</c:v>
                </c:pt>
              </c:strCache>
            </c:strRef>
          </c:tx>
          <c:spPr>
            <a:solidFill>
              <a:srgbClr val="1D71B8"/>
            </a:solidFill>
            <a:ln>
              <a:noFill/>
            </a:ln>
            <a:effectLst/>
          </c:spPr>
          <c:invertIfNegative val="0"/>
          <c:cat>
            <c:strRef>
              <c:f>'Graph 10A'!$D$3:$I$3</c:f>
              <c:strCache>
                <c:ptCount val="6"/>
                <c:pt idx="0">
                  <c:v>France </c:v>
                </c:pt>
                <c:pt idx="1">
                  <c:v>Allemagne</c:v>
                </c:pt>
                <c:pt idx="2">
                  <c:v>Espagne</c:v>
                </c:pt>
                <c:pt idx="3">
                  <c:v>Royaume-Uni</c:v>
                </c:pt>
                <c:pt idx="4">
                  <c:v>Pays-Bas</c:v>
                </c:pt>
                <c:pt idx="5">
                  <c:v>Italie</c:v>
                </c:pt>
              </c:strCache>
            </c:strRef>
          </c:cat>
          <c:val>
            <c:numRef>
              <c:f>'Graph 10A'!$D$4:$I$4</c:f>
              <c:numCache>
                <c:formatCode>0.0%</c:formatCode>
                <c:ptCount val="6"/>
                <c:pt idx="0">
                  <c:v>4.4226408871665922E-2</c:v>
                </c:pt>
                <c:pt idx="1">
                  <c:v>5.9652073064656426E-2</c:v>
                </c:pt>
                <c:pt idx="2">
                  <c:v>5.7310411311053987E-2</c:v>
                </c:pt>
                <c:pt idx="3">
                  <c:v>8.3688069758224334E-2</c:v>
                </c:pt>
                <c:pt idx="4">
                  <c:v>4.640212293260923E-2</c:v>
                </c:pt>
                <c:pt idx="5">
                  <c:v>3.7939319439012124E-2</c:v>
                </c:pt>
              </c:numCache>
            </c:numRef>
          </c:val>
          <c:extLst>
            <c:ext xmlns:c16="http://schemas.microsoft.com/office/drawing/2014/chart" uri="{C3380CC4-5D6E-409C-BE32-E72D297353CC}">
              <c16:uniqueId val="{00000000-948F-453B-9B1A-71594327E21E}"/>
            </c:ext>
          </c:extLst>
        </c:ser>
        <c:ser>
          <c:idx val="1"/>
          <c:order val="1"/>
          <c:tx>
            <c:strRef>
              <c:f>'Graph 10A'!$C$5</c:f>
              <c:strCache>
                <c:ptCount val="1"/>
                <c:pt idx="0">
                  <c:v>Mesures de réallocation</c:v>
                </c:pt>
              </c:strCache>
            </c:strRef>
          </c:tx>
          <c:spPr>
            <a:solidFill>
              <a:srgbClr val="9D9D9D"/>
            </a:solidFill>
            <a:ln>
              <a:noFill/>
            </a:ln>
            <a:effectLst/>
          </c:spPr>
          <c:invertIfNegative val="0"/>
          <c:cat>
            <c:strRef>
              <c:f>'Graph 10A'!$D$3:$I$3</c:f>
              <c:strCache>
                <c:ptCount val="6"/>
                <c:pt idx="0">
                  <c:v>France </c:v>
                </c:pt>
                <c:pt idx="1">
                  <c:v>Allemagne</c:v>
                </c:pt>
                <c:pt idx="2">
                  <c:v>Espagne</c:v>
                </c:pt>
                <c:pt idx="3">
                  <c:v>Royaume-Uni</c:v>
                </c:pt>
                <c:pt idx="4">
                  <c:v>Pays-Bas</c:v>
                </c:pt>
                <c:pt idx="5">
                  <c:v>Italie</c:v>
                </c:pt>
              </c:strCache>
            </c:strRef>
          </c:cat>
          <c:val>
            <c:numRef>
              <c:f>'Graph 10A'!$D$5:$I$5</c:f>
              <c:numCache>
                <c:formatCode>0.0%</c:formatCode>
                <c:ptCount val="6"/>
                <c:pt idx="0">
                  <c:v>3.1949540338871256E-2</c:v>
                </c:pt>
                <c:pt idx="1">
                  <c:v>2.4137431139460715E-2</c:v>
                </c:pt>
                <c:pt idx="2">
                  <c:v>5.4024742930591264E-2</c:v>
                </c:pt>
                <c:pt idx="3">
                  <c:v>7.063020214030916E-3</c:v>
                </c:pt>
                <c:pt idx="4">
                  <c:v>3.0733152308072078E-2</c:v>
                </c:pt>
                <c:pt idx="5">
                  <c:v>0</c:v>
                </c:pt>
              </c:numCache>
            </c:numRef>
          </c:val>
          <c:extLst>
            <c:ext xmlns:c16="http://schemas.microsoft.com/office/drawing/2014/chart" uri="{C3380CC4-5D6E-409C-BE32-E72D297353CC}">
              <c16:uniqueId val="{00000001-948F-453B-9B1A-71594327E21E}"/>
            </c:ext>
          </c:extLst>
        </c:ser>
        <c:dLbls>
          <c:showLegendKey val="0"/>
          <c:showVal val="0"/>
          <c:showCatName val="0"/>
          <c:showSerName val="0"/>
          <c:showPercent val="0"/>
          <c:showBubbleSize val="0"/>
        </c:dLbls>
        <c:gapWidth val="219"/>
        <c:overlap val="100"/>
        <c:axId val="1922809343"/>
        <c:axId val="1874857375"/>
      </c:barChart>
      <c:catAx>
        <c:axId val="192280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874857375"/>
        <c:crosses val="autoZero"/>
        <c:auto val="1"/>
        <c:lblAlgn val="ctr"/>
        <c:lblOffset val="100"/>
        <c:noMultiLvlLbl val="0"/>
      </c:catAx>
      <c:valAx>
        <c:axId val="18748573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922809343"/>
        <c:crosses val="autoZero"/>
        <c:crossBetween val="between"/>
      </c:valAx>
      <c:spPr>
        <a:noFill/>
        <a:ln>
          <a:noFill/>
        </a:ln>
        <a:effectLst/>
      </c:spPr>
    </c:plotArea>
    <c:legend>
      <c:legendPos val="b"/>
      <c:layout>
        <c:manualLayout>
          <c:xMode val="edge"/>
          <c:yMode val="edge"/>
          <c:x val="1.6657701170474142E-2"/>
          <c:y val="0.87597553675602069"/>
          <c:w val="0.9301378015840317"/>
          <c:h val="9.4641068013618448E-2"/>
        </c:manualLayout>
      </c:layout>
      <c:overlay val="0"/>
      <c:spPr>
        <a:noFill/>
        <a:ln>
          <a:noFill/>
        </a:ln>
        <a:effectLst/>
      </c:spPr>
      <c:txPr>
        <a:bodyPr rot="0" spcFirstLastPara="1" vertOverflow="ellipsis" vert="horz" wrap="square" anchor="ctr" anchorCtr="1"/>
        <a:lstStyle/>
        <a:p>
          <a:pPr>
            <a:defRPr sz="94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263068020111941E-2"/>
          <c:y val="4.7142862445766306E-2"/>
          <c:w val="0.87257772640103382"/>
          <c:h val="0.75652353740606637"/>
        </c:manualLayout>
      </c:layout>
      <c:barChart>
        <c:barDir val="col"/>
        <c:grouping val="stacked"/>
        <c:varyColors val="0"/>
        <c:ser>
          <c:idx val="0"/>
          <c:order val="0"/>
          <c:tx>
            <c:strRef>
              <c:f>'Graph 10A'!$C$4</c:f>
              <c:strCache>
                <c:ptCount val="1"/>
                <c:pt idx="0">
                  <c:v>Mesures de protection</c:v>
                </c:pt>
              </c:strCache>
            </c:strRef>
          </c:tx>
          <c:spPr>
            <a:solidFill>
              <a:srgbClr val="1D71B8"/>
            </a:solidFill>
            <a:ln>
              <a:noFill/>
            </a:ln>
            <a:effectLst/>
          </c:spPr>
          <c:invertIfNegative val="0"/>
          <c:cat>
            <c:strRef>
              <c:f>'Graph 10A'!$D$3:$I$3</c:f>
              <c:strCache>
                <c:ptCount val="6"/>
                <c:pt idx="0">
                  <c:v>France </c:v>
                </c:pt>
                <c:pt idx="1">
                  <c:v>Allemagne</c:v>
                </c:pt>
                <c:pt idx="2">
                  <c:v>Espagne</c:v>
                </c:pt>
                <c:pt idx="3">
                  <c:v>Royaume-Uni</c:v>
                </c:pt>
                <c:pt idx="4">
                  <c:v>Pays-Bas</c:v>
                </c:pt>
                <c:pt idx="5">
                  <c:v>Italie</c:v>
                </c:pt>
              </c:strCache>
            </c:strRef>
          </c:cat>
          <c:val>
            <c:numRef>
              <c:f>'Graph 10A'!$D$4:$I$4</c:f>
              <c:numCache>
                <c:formatCode>0.0%</c:formatCode>
                <c:ptCount val="6"/>
                <c:pt idx="0">
                  <c:v>4.4226408871665922E-2</c:v>
                </c:pt>
                <c:pt idx="1">
                  <c:v>5.9652073064656426E-2</c:v>
                </c:pt>
                <c:pt idx="2">
                  <c:v>5.7310411311053987E-2</c:v>
                </c:pt>
                <c:pt idx="3">
                  <c:v>8.3688069758224334E-2</c:v>
                </c:pt>
                <c:pt idx="4">
                  <c:v>4.640212293260923E-2</c:v>
                </c:pt>
                <c:pt idx="5">
                  <c:v>3.7939319439012124E-2</c:v>
                </c:pt>
              </c:numCache>
            </c:numRef>
          </c:val>
          <c:extLst>
            <c:ext xmlns:c16="http://schemas.microsoft.com/office/drawing/2014/chart" uri="{C3380CC4-5D6E-409C-BE32-E72D297353CC}">
              <c16:uniqueId val="{00000000-CAB5-4C03-86A4-7C6071E47FA1}"/>
            </c:ext>
          </c:extLst>
        </c:ser>
        <c:ser>
          <c:idx val="1"/>
          <c:order val="1"/>
          <c:tx>
            <c:strRef>
              <c:f>'Graph 10A'!$C$5</c:f>
              <c:strCache>
                <c:ptCount val="1"/>
                <c:pt idx="0">
                  <c:v>Mesures de réallocation</c:v>
                </c:pt>
              </c:strCache>
            </c:strRef>
          </c:tx>
          <c:spPr>
            <a:solidFill>
              <a:srgbClr val="9D9D9D"/>
            </a:solidFill>
            <a:ln>
              <a:noFill/>
            </a:ln>
            <a:effectLst/>
          </c:spPr>
          <c:invertIfNegative val="0"/>
          <c:cat>
            <c:strRef>
              <c:f>'Graph 10A'!$D$3:$I$3</c:f>
              <c:strCache>
                <c:ptCount val="6"/>
                <c:pt idx="0">
                  <c:v>France </c:v>
                </c:pt>
                <c:pt idx="1">
                  <c:v>Allemagne</c:v>
                </c:pt>
                <c:pt idx="2">
                  <c:v>Espagne</c:v>
                </c:pt>
                <c:pt idx="3">
                  <c:v>Royaume-Uni</c:v>
                </c:pt>
                <c:pt idx="4">
                  <c:v>Pays-Bas</c:v>
                </c:pt>
                <c:pt idx="5">
                  <c:v>Italie</c:v>
                </c:pt>
              </c:strCache>
            </c:strRef>
          </c:cat>
          <c:val>
            <c:numRef>
              <c:f>'Graph 10A'!$D$5:$I$5</c:f>
              <c:numCache>
                <c:formatCode>0.0%</c:formatCode>
                <c:ptCount val="6"/>
                <c:pt idx="0">
                  <c:v>3.1949540338871256E-2</c:v>
                </c:pt>
                <c:pt idx="1">
                  <c:v>2.4137431139460715E-2</c:v>
                </c:pt>
                <c:pt idx="2">
                  <c:v>5.4024742930591264E-2</c:v>
                </c:pt>
                <c:pt idx="3">
                  <c:v>7.063020214030916E-3</c:v>
                </c:pt>
                <c:pt idx="4">
                  <c:v>3.0733152308072078E-2</c:v>
                </c:pt>
                <c:pt idx="5">
                  <c:v>0</c:v>
                </c:pt>
              </c:numCache>
            </c:numRef>
          </c:val>
          <c:extLst>
            <c:ext xmlns:c16="http://schemas.microsoft.com/office/drawing/2014/chart" uri="{C3380CC4-5D6E-409C-BE32-E72D297353CC}">
              <c16:uniqueId val="{00000001-CAB5-4C03-86A4-7C6071E47FA1}"/>
            </c:ext>
          </c:extLst>
        </c:ser>
        <c:dLbls>
          <c:showLegendKey val="0"/>
          <c:showVal val="0"/>
          <c:showCatName val="0"/>
          <c:showSerName val="0"/>
          <c:showPercent val="0"/>
          <c:showBubbleSize val="0"/>
        </c:dLbls>
        <c:gapWidth val="219"/>
        <c:overlap val="100"/>
        <c:axId val="1922809343"/>
        <c:axId val="1874857375"/>
      </c:barChart>
      <c:catAx>
        <c:axId val="192280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874857375"/>
        <c:crosses val="autoZero"/>
        <c:auto val="1"/>
        <c:lblAlgn val="ctr"/>
        <c:lblOffset val="100"/>
        <c:noMultiLvlLbl val="0"/>
      </c:catAx>
      <c:valAx>
        <c:axId val="1874857375"/>
        <c:scaling>
          <c:orientation val="minMax"/>
        </c:scaling>
        <c:delete val="0"/>
        <c:axPos val="l"/>
        <c:majorGridlines>
          <c:spPr>
            <a:ln w="6350"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922809343"/>
        <c:crosses val="autoZero"/>
        <c:crossBetween val="between"/>
      </c:valAx>
      <c:spPr>
        <a:noFill/>
        <a:ln>
          <a:noFill/>
        </a:ln>
        <a:effectLst/>
      </c:spPr>
    </c:plotArea>
    <c:legend>
      <c:legendPos val="b"/>
      <c:layout>
        <c:manualLayout>
          <c:xMode val="edge"/>
          <c:yMode val="edge"/>
          <c:x val="1.6657701170474142E-2"/>
          <c:y val="0.90193647474310767"/>
          <c:w val="0.9301378015840317"/>
          <c:h val="8.1660437063633934E-2"/>
        </c:manualLayout>
      </c:layout>
      <c:overlay val="0"/>
      <c:spPr>
        <a:noFill/>
        <a:ln>
          <a:noFill/>
        </a:ln>
        <a:effectLst/>
      </c:spPr>
      <c:txPr>
        <a:bodyPr rot="0" spcFirstLastPara="1" vertOverflow="ellipsis" vert="horz" wrap="square" anchor="ctr" anchorCtr="1"/>
        <a:lstStyle/>
        <a:p>
          <a:pPr>
            <a:defRPr sz="94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7197318157012"/>
          <c:y val="4.7008547008547008E-2"/>
          <c:w val="0.77439931394714279"/>
          <c:h val="0.60155831482603128"/>
        </c:manualLayout>
      </c:layout>
      <c:barChart>
        <c:barDir val="col"/>
        <c:grouping val="stacked"/>
        <c:varyColors val="0"/>
        <c:ser>
          <c:idx val="0"/>
          <c:order val="0"/>
          <c:tx>
            <c:strRef>
              <c:f>'Graph 10B'!$C$3</c:f>
              <c:strCache>
                <c:ptCount val="1"/>
                <c:pt idx="0">
                  <c:v>Mesures de protection</c:v>
                </c:pt>
              </c:strCache>
            </c:strRef>
          </c:tx>
          <c:spPr>
            <a:solidFill>
              <a:srgbClr val="1D71B8"/>
            </a:solidFill>
            <a:ln>
              <a:noFill/>
            </a:ln>
            <a:effectLst/>
          </c:spPr>
          <c:invertIfNegative val="0"/>
          <c:cat>
            <c:strRef>
              <c:f>'Graph 10B'!$D$2:$I$2</c:f>
              <c:strCache>
                <c:ptCount val="6"/>
                <c:pt idx="0">
                  <c:v>France </c:v>
                </c:pt>
                <c:pt idx="1">
                  <c:v>Allemagne</c:v>
                </c:pt>
                <c:pt idx="2">
                  <c:v>Espagne</c:v>
                </c:pt>
                <c:pt idx="3">
                  <c:v>Royaume-Uni</c:v>
                </c:pt>
                <c:pt idx="4">
                  <c:v>Pays-Bas</c:v>
                </c:pt>
                <c:pt idx="5">
                  <c:v>Italie</c:v>
                </c:pt>
              </c:strCache>
            </c:strRef>
          </c:cat>
          <c:val>
            <c:numRef>
              <c:f>'Graph 10B'!$D$3:$I$3</c:f>
              <c:numCache>
                <c:formatCode>0.0%</c:formatCode>
                <c:ptCount val="6"/>
                <c:pt idx="0">
                  <c:v>0.58058231410325789</c:v>
                </c:pt>
                <c:pt idx="1">
                  <c:v>0.71192774836499528</c:v>
                </c:pt>
                <c:pt idx="2">
                  <c:v>0.51475575438343313</c:v>
                </c:pt>
                <c:pt idx="3">
                  <c:v>0.92217151092961813</c:v>
                </c:pt>
                <c:pt idx="4">
                  <c:v>0.60156812545003602</c:v>
                </c:pt>
                <c:pt idx="5">
                  <c:v>1</c:v>
                </c:pt>
              </c:numCache>
            </c:numRef>
          </c:val>
          <c:extLst>
            <c:ext xmlns:c16="http://schemas.microsoft.com/office/drawing/2014/chart" uri="{C3380CC4-5D6E-409C-BE32-E72D297353CC}">
              <c16:uniqueId val="{00000000-B76C-4BAD-91FE-3C1055450DAC}"/>
            </c:ext>
          </c:extLst>
        </c:ser>
        <c:ser>
          <c:idx val="1"/>
          <c:order val="1"/>
          <c:tx>
            <c:strRef>
              <c:f>'Graph 10B'!$C$4</c:f>
              <c:strCache>
                <c:ptCount val="1"/>
                <c:pt idx="0">
                  <c:v>Mesures de réallocation</c:v>
                </c:pt>
              </c:strCache>
            </c:strRef>
          </c:tx>
          <c:spPr>
            <a:solidFill>
              <a:srgbClr val="9D9D9D"/>
            </a:solidFill>
            <a:ln>
              <a:noFill/>
            </a:ln>
            <a:effectLst/>
          </c:spPr>
          <c:invertIfNegative val="0"/>
          <c:cat>
            <c:strRef>
              <c:f>'Graph 10B'!$D$2:$I$2</c:f>
              <c:strCache>
                <c:ptCount val="6"/>
                <c:pt idx="0">
                  <c:v>France </c:v>
                </c:pt>
                <c:pt idx="1">
                  <c:v>Allemagne</c:v>
                </c:pt>
                <c:pt idx="2">
                  <c:v>Espagne</c:v>
                </c:pt>
                <c:pt idx="3">
                  <c:v>Royaume-Uni</c:v>
                </c:pt>
                <c:pt idx="4">
                  <c:v>Pays-Bas</c:v>
                </c:pt>
                <c:pt idx="5">
                  <c:v>Italie</c:v>
                </c:pt>
              </c:strCache>
            </c:strRef>
          </c:cat>
          <c:val>
            <c:numRef>
              <c:f>'Graph 10B'!$D$4:$I$4</c:f>
              <c:numCache>
                <c:formatCode>0.0%</c:formatCode>
                <c:ptCount val="6"/>
                <c:pt idx="0">
                  <c:v>0.419417685896742</c:v>
                </c:pt>
                <c:pt idx="1">
                  <c:v>0.28807225163500466</c:v>
                </c:pt>
                <c:pt idx="2">
                  <c:v>0.48524424561656682</c:v>
                </c:pt>
                <c:pt idx="3">
                  <c:v>7.7828489070381937E-2</c:v>
                </c:pt>
                <c:pt idx="4">
                  <c:v>0.39843187454996398</c:v>
                </c:pt>
                <c:pt idx="5">
                  <c:v>0</c:v>
                </c:pt>
              </c:numCache>
            </c:numRef>
          </c:val>
          <c:extLst>
            <c:ext xmlns:c16="http://schemas.microsoft.com/office/drawing/2014/chart" uri="{C3380CC4-5D6E-409C-BE32-E72D297353CC}">
              <c16:uniqueId val="{00000001-B76C-4BAD-91FE-3C1055450DAC}"/>
            </c:ext>
          </c:extLst>
        </c:ser>
        <c:dLbls>
          <c:showLegendKey val="0"/>
          <c:showVal val="0"/>
          <c:showCatName val="0"/>
          <c:showSerName val="0"/>
          <c:showPercent val="0"/>
          <c:showBubbleSize val="0"/>
        </c:dLbls>
        <c:gapWidth val="150"/>
        <c:overlap val="100"/>
        <c:axId val="1873626335"/>
        <c:axId val="1873627983"/>
      </c:barChart>
      <c:catAx>
        <c:axId val="187362633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873627983"/>
        <c:crosses val="autoZero"/>
        <c:auto val="1"/>
        <c:lblAlgn val="ctr"/>
        <c:lblOffset val="100"/>
        <c:noMultiLvlLbl val="0"/>
      </c:catAx>
      <c:valAx>
        <c:axId val="1873627983"/>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873626335"/>
        <c:crosses val="autoZero"/>
        <c:crossBetween val="between"/>
      </c:valAx>
      <c:spPr>
        <a:noFill/>
        <a:ln>
          <a:noFill/>
        </a:ln>
        <a:effectLst/>
      </c:spPr>
    </c:plotArea>
    <c:legend>
      <c:legendPos val="b"/>
      <c:layout>
        <c:manualLayout>
          <c:xMode val="edge"/>
          <c:yMode val="edge"/>
          <c:x val="0"/>
          <c:y val="0.87144054108621039"/>
          <c:w val="0.93960396039603955"/>
          <c:h val="0.1029184332727639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 11 A'!$B$4</c:f>
              <c:strCache>
                <c:ptCount val="1"/>
                <c:pt idx="0">
                  <c:v>Mesures d'urgence</c:v>
                </c:pt>
              </c:strCache>
            </c:strRef>
          </c:tx>
          <c:spPr>
            <a:solidFill>
              <a:srgbClr val="1D71B8"/>
            </a:solidFill>
            <a:ln>
              <a:noFill/>
            </a:ln>
            <a:effectLst/>
          </c:spPr>
          <c:invertIfNegative val="0"/>
          <c:cat>
            <c:strRef>
              <c:f>'Graph 11 A'!$C$3:$H$3</c:f>
              <c:strCache>
                <c:ptCount val="6"/>
                <c:pt idx="0">
                  <c:v>France </c:v>
                </c:pt>
                <c:pt idx="1">
                  <c:v>Allemagne</c:v>
                </c:pt>
                <c:pt idx="2">
                  <c:v>Espagne</c:v>
                </c:pt>
                <c:pt idx="3">
                  <c:v>Royaume-Uni</c:v>
                </c:pt>
                <c:pt idx="4">
                  <c:v>Pays-Bas</c:v>
                </c:pt>
                <c:pt idx="5">
                  <c:v>Italie</c:v>
                </c:pt>
              </c:strCache>
            </c:strRef>
          </c:cat>
          <c:val>
            <c:numRef>
              <c:f>'Graph 11 A'!$C$4:$H$4</c:f>
              <c:numCache>
                <c:formatCode>0.0%</c:formatCode>
                <c:ptCount val="6"/>
                <c:pt idx="0">
                  <c:v>0.8676360924683072</c:v>
                </c:pt>
                <c:pt idx="1">
                  <c:v>0.79785165743170994</c:v>
                </c:pt>
                <c:pt idx="2">
                  <c:v>0.9313148303896831</c:v>
                </c:pt>
                <c:pt idx="3">
                  <c:v>0.94060953373274292</c:v>
                </c:pt>
                <c:pt idx="4">
                  <c:v>0.96542093363479198</c:v>
                </c:pt>
                <c:pt idx="5">
                  <c:v>1</c:v>
                </c:pt>
              </c:numCache>
            </c:numRef>
          </c:val>
          <c:extLst>
            <c:ext xmlns:c16="http://schemas.microsoft.com/office/drawing/2014/chart" uri="{C3380CC4-5D6E-409C-BE32-E72D297353CC}">
              <c16:uniqueId val="{00000000-148A-4E35-A531-2A20D467F900}"/>
            </c:ext>
          </c:extLst>
        </c:ser>
        <c:ser>
          <c:idx val="1"/>
          <c:order val="1"/>
          <c:tx>
            <c:strRef>
              <c:f>'Graph 11 A'!$B$5</c:f>
              <c:strCache>
                <c:ptCount val="1"/>
                <c:pt idx="0">
                  <c:v>Mesures de relance</c:v>
                </c:pt>
              </c:strCache>
            </c:strRef>
          </c:tx>
          <c:spPr>
            <a:solidFill>
              <a:srgbClr val="9D9D9D"/>
            </a:solidFill>
            <a:ln>
              <a:noFill/>
            </a:ln>
            <a:effectLst/>
          </c:spPr>
          <c:invertIfNegative val="0"/>
          <c:cat>
            <c:strRef>
              <c:f>'Graph 11 A'!$C$3:$H$3</c:f>
              <c:strCache>
                <c:ptCount val="6"/>
                <c:pt idx="0">
                  <c:v>France </c:v>
                </c:pt>
                <c:pt idx="1">
                  <c:v>Allemagne</c:v>
                </c:pt>
                <c:pt idx="2">
                  <c:v>Espagne</c:v>
                </c:pt>
                <c:pt idx="3">
                  <c:v>Royaume-Uni</c:v>
                </c:pt>
                <c:pt idx="4">
                  <c:v>Pays-Bas</c:v>
                </c:pt>
                <c:pt idx="5">
                  <c:v>Italie</c:v>
                </c:pt>
              </c:strCache>
            </c:strRef>
          </c:cat>
          <c:val>
            <c:numRef>
              <c:f>'Graph 11 A'!$C$5:$H$5</c:f>
              <c:numCache>
                <c:formatCode>0.0%</c:formatCode>
                <c:ptCount val="6"/>
                <c:pt idx="0">
                  <c:v>0.13236390753169275</c:v>
                </c:pt>
                <c:pt idx="1">
                  <c:v>0.20214834256829009</c:v>
                </c:pt>
                <c:pt idx="2">
                  <c:v>6.8685169610316801E-2</c:v>
                </c:pt>
                <c:pt idx="3">
                  <c:v>5.9390466267257101E-2</c:v>
                </c:pt>
                <c:pt idx="4">
                  <c:v>3.457906636520814E-2</c:v>
                </c:pt>
                <c:pt idx="5">
                  <c:v>0</c:v>
                </c:pt>
              </c:numCache>
            </c:numRef>
          </c:val>
          <c:extLst>
            <c:ext xmlns:c16="http://schemas.microsoft.com/office/drawing/2014/chart" uri="{C3380CC4-5D6E-409C-BE32-E72D297353CC}">
              <c16:uniqueId val="{00000001-148A-4E35-A531-2A20D467F900}"/>
            </c:ext>
          </c:extLst>
        </c:ser>
        <c:dLbls>
          <c:showLegendKey val="0"/>
          <c:showVal val="0"/>
          <c:showCatName val="0"/>
          <c:showSerName val="0"/>
          <c:showPercent val="0"/>
          <c:showBubbleSize val="0"/>
        </c:dLbls>
        <c:gapWidth val="150"/>
        <c:overlap val="100"/>
        <c:axId val="1880634879"/>
        <c:axId val="1879783327"/>
      </c:barChart>
      <c:catAx>
        <c:axId val="188063487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879783327"/>
        <c:crosses val="autoZero"/>
        <c:auto val="1"/>
        <c:lblAlgn val="ctr"/>
        <c:lblOffset val="100"/>
        <c:noMultiLvlLbl val="0"/>
      </c:catAx>
      <c:valAx>
        <c:axId val="1879783327"/>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880634879"/>
        <c:crosses val="autoZero"/>
        <c:crossBetween val="between"/>
      </c:valAx>
      <c:spPr>
        <a:noFill/>
        <a:ln>
          <a:noFill/>
        </a:ln>
        <a:effectLst/>
      </c:spPr>
    </c:plotArea>
    <c:legend>
      <c:legendPos val="b"/>
      <c:layout>
        <c:manualLayout>
          <c:xMode val="edge"/>
          <c:yMode val="edge"/>
          <c:x val="6.5353977613784822E-2"/>
          <c:y val="0.87251603483339413"/>
          <c:w val="0.86929204477243038"/>
          <c:h val="8.7748865828857492E-2"/>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3760833852603"/>
          <c:y val="5.2464222367184211E-2"/>
          <c:w val="0.74526547490916151"/>
          <c:h val="0.60893762015227015"/>
        </c:manualLayout>
      </c:layout>
      <c:barChart>
        <c:barDir val="col"/>
        <c:grouping val="stacked"/>
        <c:varyColors val="0"/>
        <c:ser>
          <c:idx val="0"/>
          <c:order val="0"/>
          <c:tx>
            <c:strRef>
              <c:f>'Graph 11B'!$B$3</c:f>
              <c:strCache>
                <c:ptCount val="1"/>
                <c:pt idx="0">
                  <c:v>Mesures d'urgence</c:v>
                </c:pt>
              </c:strCache>
            </c:strRef>
          </c:tx>
          <c:spPr>
            <a:solidFill>
              <a:srgbClr val="1D71B8"/>
            </a:solidFill>
            <a:ln>
              <a:noFill/>
            </a:ln>
            <a:effectLst/>
          </c:spPr>
          <c:invertIfNegative val="0"/>
          <c:cat>
            <c:strRef>
              <c:f>'Graph 11B'!$C$2:$H$2</c:f>
              <c:strCache>
                <c:ptCount val="6"/>
                <c:pt idx="0">
                  <c:v>France </c:v>
                </c:pt>
                <c:pt idx="1">
                  <c:v>Allemagne</c:v>
                </c:pt>
                <c:pt idx="2">
                  <c:v>Espagne</c:v>
                </c:pt>
                <c:pt idx="3">
                  <c:v>Royaume-Uni</c:v>
                </c:pt>
                <c:pt idx="4">
                  <c:v>Pays-Bas</c:v>
                </c:pt>
                <c:pt idx="5">
                  <c:v>Italie*</c:v>
                </c:pt>
              </c:strCache>
            </c:strRef>
          </c:cat>
          <c:val>
            <c:numRef>
              <c:f>'Graph 11B'!$C$3:$H$3</c:f>
              <c:numCache>
                <c:formatCode>0.0%</c:formatCode>
                <c:ptCount val="6"/>
                <c:pt idx="0">
                  <c:v>0</c:v>
                </c:pt>
                <c:pt idx="1">
                  <c:v>0</c:v>
                </c:pt>
                <c:pt idx="2">
                  <c:v>3.7174721189591076E-3</c:v>
                </c:pt>
                <c:pt idx="3">
                  <c:v>0.1419753086419753</c:v>
                </c:pt>
                <c:pt idx="4">
                  <c:v>0</c:v>
                </c:pt>
                <c:pt idx="5">
                  <c:v>0</c:v>
                </c:pt>
              </c:numCache>
            </c:numRef>
          </c:val>
          <c:extLst>
            <c:ext xmlns:c16="http://schemas.microsoft.com/office/drawing/2014/chart" uri="{C3380CC4-5D6E-409C-BE32-E72D297353CC}">
              <c16:uniqueId val="{00000000-B926-470D-916E-751F84B35C0C}"/>
            </c:ext>
          </c:extLst>
        </c:ser>
        <c:ser>
          <c:idx val="1"/>
          <c:order val="1"/>
          <c:tx>
            <c:strRef>
              <c:f>'Graph 11B'!$B$4</c:f>
              <c:strCache>
                <c:ptCount val="1"/>
                <c:pt idx="0">
                  <c:v>Mesures de relance</c:v>
                </c:pt>
              </c:strCache>
            </c:strRef>
          </c:tx>
          <c:spPr>
            <a:solidFill>
              <a:srgbClr val="9D9D9D"/>
            </a:solidFill>
            <a:ln>
              <a:noFill/>
            </a:ln>
            <a:effectLst/>
          </c:spPr>
          <c:invertIfNegative val="0"/>
          <c:cat>
            <c:strRef>
              <c:f>'Graph 11B'!$C$2:$H$2</c:f>
              <c:strCache>
                <c:ptCount val="6"/>
                <c:pt idx="0">
                  <c:v>France </c:v>
                </c:pt>
                <c:pt idx="1">
                  <c:v>Allemagne</c:v>
                </c:pt>
                <c:pt idx="2">
                  <c:v>Espagne</c:v>
                </c:pt>
                <c:pt idx="3">
                  <c:v>Royaume-Uni</c:v>
                </c:pt>
                <c:pt idx="4">
                  <c:v>Pays-Bas</c:v>
                </c:pt>
                <c:pt idx="5">
                  <c:v>Italie*</c:v>
                </c:pt>
              </c:strCache>
            </c:strRef>
          </c:cat>
          <c:val>
            <c:numRef>
              <c:f>'Graph 11B'!$C$4:$H$4</c:f>
              <c:numCache>
                <c:formatCode>0.0%</c:formatCode>
                <c:ptCount val="6"/>
                <c:pt idx="0">
                  <c:v>1</c:v>
                </c:pt>
                <c:pt idx="1">
                  <c:v>1</c:v>
                </c:pt>
                <c:pt idx="2">
                  <c:v>0.99628252788104088</c:v>
                </c:pt>
                <c:pt idx="3">
                  <c:v>0.85802469135802473</c:v>
                </c:pt>
                <c:pt idx="4">
                  <c:v>1</c:v>
                </c:pt>
                <c:pt idx="5">
                  <c:v>0</c:v>
                </c:pt>
              </c:numCache>
            </c:numRef>
          </c:val>
          <c:extLst>
            <c:ext xmlns:c16="http://schemas.microsoft.com/office/drawing/2014/chart" uri="{C3380CC4-5D6E-409C-BE32-E72D297353CC}">
              <c16:uniqueId val="{00000001-B926-470D-916E-751F84B35C0C}"/>
            </c:ext>
          </c:extLst>
        </c:ser>
        <c:dLbls>
          <c:showLegendKey val="0"/>
          <c:showVal val="0"/>
          <c:showCatName val="0"/>
          <c:showSerName val="0"/>
          <c:showPercent val="0"/>
          <c:showBubbleSize val="0"/>
        </c:dLbls>
        <c:gapWidth val="150"/>
        <c:overlap val="100"/>
        <c:axId val="1829173375"/>
        <c:axId val="1873272383"/>
      </c:barChart>
      <c:catAx>
        <c:axId val="182917337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rgbClr val="1F1F1F"/>
                </a:solidFill>
                <a:latin typeface="+mn-lt"/>
                <a:ea typeface="+mn-ea"/>
                <a:cs typeface="+mn-cs"/>
              </a:defRPr>
            </a:pPr>
            <a:endParaRPr lang="fr-FR"/>
          </a:p>
        </c:txPr>
        <c:crossAx val="1873272383"/>
        <c:crosses val="autoZero"/>
        <c:auto val="1"/>
        <c:lblAlgn val="ctr"/>
        <c:lblOffset val="100"/>
        <c:noMultiLvlLbl val="0"/>
      </c:catAx>
      <c:valAx>
        <c:axId val="1873272383"/>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50" b="0" i="0" u="none" strike="noStrike" kern="1200" baseline="0">
                <a:solidFill>
                  <a:srgbClr val="1F1F1F"/>
                </a:solidFill>
                <a:latin typeface="+mn-lt"/>
                <a:ea typeface="+mn-ea"/>
                <a:cs typeface="+mn-cs"/>
              </a:defRPr>
            </a:pPr>
            <a:endParaRPr lang="fr-FR"/>
          </a:p>
        </c:txPr>
        <c:crossAx val="1829173375"/>
        <c:crosses val="autoZero"/>
        <c:crossBetween val="between"/>
        <c:majorUnit val="0.2"/>
      </c:valAx>
      <c:spPr>
        <a:noFill/>
        <a:ln>
          <a:noFill/>
        </a:ln>
        <a:effectLst/>
      </c:spPr>
    </c:plotArea>
    <c:legend>
      <c:legendPos val="b"/>
      <c:layout>
        <c:manualLayout>
          <c:xMode val="edge"/>
          <c:yMode val="edge"/>
          <c:x val="2.5079994497090741E-2"/>
          <c:y val="0.8862942195092548"/>
          <c:w val="0.87995306342102908"/>
          <c:h val="0.10416683096943893"/>
        </c:manualLayout>
      </c:layout>
      <c:overlay val="0"/>
      <c:spPr>
        <a:noFill/>
        <a:ln>
          <a:noFill/>
        </a:ln>
        <a:effectLst/>
      </c:spPr>
      <c:txPr>
        <a:bodyPr rot="0" spcFirstLastPara="1" vertOverflow="ellipsis" vert="horz" wrap="square" anchor="ctr" anchorCtr="1"/>
        <a:lstStyle/>
        <a:p>
          <a:pPr>
            <a:defRPr sz="92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9616791306181"/>
          <c:y val="2.0625766018566295E-2"/>
          <c:w val="0.78159513125250057"/>
          <c:h val="0.38074800373159151"/>
        </c:manualLayout>
      </c:layout>
      <c:barChart>
        <c:barDir val="col"/>
        <c:grouping val="stacked"/>
        <c:varyColors val="0"/>
        <c:ser>
          <c:idx val="0"/>
          <c:order val="0"/>
          <c:tx>
            <c:strRef>
              <c:f>'Graph12 A'!$B$3</c:f>
              <c:strCache>
                <c:ptCount val="1"/>
                <c:pt idx="0">
                  <c:v>Reports des obligations fiscales des entreprises</c:v>
                </c:pt>
              </c:strCache>
            </c:strRef>
          </c:tx>
          <c:spPr>
            <a:solidFill>
              <a:srgbClr val="1D71B8"/>
            </a:solidFill>
            <a:ln>
              <a:noFill/>
            </a:ln>
            <a:effectLst/>
          </c:spPr>
          <c:invertIfNegative val="0"/>
          <c:cat>
            <c:strRef>
              <c:f>'Graph12 A'!$C$2:$H$2</c:f>
              <c:strCache>
                <c:ptCount val="6"/>
                <c:pt idx="0">
                  <c:v>France </c:v>
                </c:pt>
                <c:pt idx="1">
                  <c:v>Allemagne</c:v>
                </c:pt>
                <c:pt idx="2">
                  <c:v>Espagne</c:v>
                </c:pt>
                <c:pt idx="3">
                  <c:v>Royaume-Uni</c:v>
                </c:pt>
                <c:pt idx="4">
                  <c:v>Pays-Bas</c:v>
                </c:pt>
                <c:pt idx="5">
                  <c:v>Italie</c:v>
                </c:pt>
              </c:strCache>
            </c:strRef>
          </c:cat>
          <c:val>
            <c:numRef>
              <c:f>'Graph12 A'!$C$3:$H$3</c:f>
              <c:numCache>
                <c:formatCode>0.0%</c:formatCode>
                <c:ptCount val="6"/>
                <c:pt idx="0">
                  <c:v>2.7414766871418562E-2</c:v>
                </c:pt>
                <c:pt idx="1">
                  <c:v>1.3250217454334589E-2</c:v>
                </c:pt>
                <c:pt idx="2">
                  <c:v>5.6153598971722359E-4</c:v>
                </c:pt>
                <c:pt idx="3">
                  <c:v>1.6567578279825607E-2</c:v>
                </c:pt>
                <c:pt idx="4">
                  <c:v>2.0241915576400885E-2</c:v>
                </c:pt>
                <c:pt idx="5">
                  <c:v>1.0672179694920937E-2</c:v>
                </c:pt>
              </c:numCache>
            </c:numRef>
          </c:val>
          <c:extLst>
            <c:ext xmlns:c16="http://schemas.microsoft.com/office/drawing/2014/chart" uri="{C3380CC4-5D6E-409C-BE32-E72D297353CC}">
              <c16:uniqueId val="{00000000-7872-42F4-9A03-3C3AD3A2BDFB}"/>
            </c:ext>
          </c:extLst>
        </c:ser>
        <c:ser>
          <c:idx val="1"/>
          <c:order val="1"/>
          <c:tx>
            <c:strRef>
              <c:f>'Graph12 A'!$B$4</c:f>
              <c:strCache>
                <c:ptCount val="1"/>
                <c:pt idx="0">
                  <c:v>Outils d'intervention en capital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'Graph12 A'!$C$2:$H$2</c:f>
              <c:strCache>
                <c:ptCount val="6"/>
                <c:pt idx="0">
                  <c:v>France </c:v>
                </c:pt>
                <c:pt idx="1">
                  <c:v>Allemagne</c:v>
                </c:pt>
                <c:pt idx="2">
                  <c:v>Espagne</c:v>
                </c:pt>
                <c:pt idx="3">
                  <c:v>Royaume-Uni</c:v>
                </c:pt>
                <c:pt idx="4">
                  <c:v>Pays-Bas</c:v>
                </c:pt>
                <c:pt idx="5">
                  <c:v>Italie</c:v>
                </c:pt>
              </c:strCache>
            </c:strRef>
          </c:cat>
          <c:val>
            <c:numRef>
              <c:f>'Graph12 A'!$C$4:$H$4</c:f>
              <c:numCache>
                <c:formatCode>0.0%</c:formatCode>
                <c:ptCount val="6"/>
                <c:pt idx="0">
                  <c:v>9.8940512017149703E-3</c:v>
                </c:pt>
                <c:pt idx="1">
                  <c:v>2.9573789504204116E-2</c:v>
                </c:pt>
                <c:pt idx="2">
                  <c:v>8.0334190231362464E-3</c:v>
                </c:pt>
                <c:pt idx="3">
                  <c:v>0</c:v>
                </c:pt>
                <c:pt idx="4">
                  <c:v>0</c:v>
                </c:pt>
                <c:pt idx="5">
                  <c:v>2.4585125998770743E-2</c:v>
                </c:pt>
              </c:numCache>
            </c:numRef>
          </c:val>
          <c:extLst>
            <c:ext xmlns:c16="http://schemas.microsoft.com/office/drawing/2014/chart" uri="{C3380CC4-5D6E-409C-BE32-E72D297353CC}">
              <c16:uniqueId val="{00000001-7872-42F4-9A03-3C3AD3A2BDFB}"/>
            </c:ext>
          </c:extLst>
        </c:ser>
        <c:ser>
          <c:idx val="2"/>
          <c:order val="2"/>
          <c:tx>
            <c:strRef>
              <c:f>'Graph12 A'!$B$5</c:f>
              <c:strCache>
                <c:ptCount val="1"/>
                <c:pt idx="0">
                  <c:v>Prêts garantis par l'État</c:v>
                </c:pt>
              </c:strCache>
            </c:strRef>
          </c:tx>
          <c:spPr>
            <a:solidFill>
              <a:srgbClr val="9D9D9D"/>
            </a:solidFill>
            <a:ln>
              <a:noFill/>
            </a:ln>
            <a:effectLst/>
          </c:spPr>
          <c:invertIfNegative val="0"/>
          <c:cat>
            <c:strRef>
              <c:f>'Graph12 A'!$C$2:$H$2</c:f>
              <c:strCache>
                <c:ptCount val="6"/>
                <c:pt idx="0">
                  <c:v>France </c:v>
                </c:pt>
                <c:pt idx="1">
                  <c:v>Allemagne</c:v>
                </c:pt>
                <c:pt idx="2">
                  <c:v>Espagne</c:v>
                </c:pt>
                <c:pt idx="3">
                  <c:v>Royaume-Uni</c:v>
                </c:pt>
                <c:pt idx="4">
                  <c:v>Pays-Bas</c:v>
                </c:pt>
                <c:pt idx="5">
                  <c:v>Italie</c:v>
                </c:pt>
              </c:strCache>
            </c:strRef>
          </c:cat>
          <c:val>
            <c:numRef>
              <c:f>'Graph12 A'!$C$5:$H$5</c:f>
              <c:numCache>
                <c:formatCode>0.0%</c:formatCode>
                <c:ptCount val="6"/>
                <c:pt idx="0">
                  <c:v>0.12367564002143712</c:v>
                </c:pt>
                <c:pt idx="1">
                  <c:v>0.10376920846622209</c:v>
                </c:pt>
                <c:pt idx="2">
                  <c:v>0.11384238431876607</c:v>
                </c:pt>
                <c:pt idx="3">
                  <c:v>0.13079667063020214</c:v>
                </c:pt>
                <c:pt idx="4">
                  <c:v>4.9370525796099726E-2</c:v>
                </c:pt>
                <c:pt idx="5">
                  <c:v>0.17321338771861206</c:v>
                </c:pt>
              </c:numCache>
            </c:numRef>
          </c:val>
          <c:extLst>
            <c:ext xmlns:c16="http://schemas.microsoft.com/office/drawing/2014/chart" uri="{C3380CC4-5D6E-409C-BE32-E72D297353CC}">
              <c16:uniqueId val="{00000002-7872-42F4-9A03-3C3AD3A2BDFB}"/>
            </c:ext>
          </c:extLst>
        </c:ser>
        <c:ser>
          <c:idx val="3"/>
          <c:order val="3"/>
          <c:tx>
            <c:strRef>
              <c:f>'Graph12 A'!$B$6</c:f>
              <c:strCache>
                <c:ptCount val="1"/>
                <c:pt idx="0">
                  <c:v>Autres mesures de garanties en faveur des entreprises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'Graph12 A'!$C$2:$H$2</c:f>
              <c:strCache>
                <c:ptCount val="6"/>
                <c:pt idx="0">
                  <c:v>France </c:v>
                </c:pt>
                <c:pt idx="1">
                  <c:v>Allemagne</c:v>
                </c:pt>
                <c:pt idx="2">
                  <c:v>Espagne</c:v>
                </c:pt>
                <c:pt idx="3">
                  <c:v>Royaume-Uni</c:v>
                </c:pt>
                <c:pt idx="4">
                  <c:v>Pays-Bas</c:v>
                </c:pt>
                <c:pt idx="5">
                  <c:v>Italie</c:v>
                </c:pt>
              </c:strCache>
            </c:strRef>
          </c:cat>
          <c:val>
            <c:numRef>
              <c:f>'Graph12 A'!$C$6:$H$6</c:f>
              <c:numCache>
                <c:formatCode>0.0%</c:formatCode>
                <c:ptCount val="6"/>
                <c:pt idx="0">
                  <c:v>7.3162386115348159E-3</c:v>
                </c:pt>
                <c:pt idx="1">
                  <c:v>0.12467381849811539</c:v>
                </c:pt>
                <c:pt idx="2">
                  <c:v>2.410025706940874E-3</c:v>
                </c:pt>
                <c:pt idx="3">
                  <c:v>1.3079667063020214E-2</c:v>
                </c:pt>
                <c:pt idx="4">
                  <c:v>2.4685262898049863E-2</c:v>
                </c:pt>
                <c:pt idx="5">
                  <c:v>0.12013186567581158</c:v>
                </c:pt>
              </c:numCache>
            </c:numRef>
          </c:val>
          <c:extLst>
            <c:ext xmlns:c16="http://schemas.microsoft.com/office/drawing/2014/chart" uri="{C3380CC4-5D6E-409C-BE32-E72D297353CC}">
              <c16:uniqueId val="{00000003-7872-42F4-9A03-3C3AD3A2BDFB}"/>
            </c:ext>
          </c:extLst>
        </c:ser>
        <c:ser>
          <c:idx val="4"/>
          <c:order val="4"/>
          <c:tx>
            <c:strRef>
              <c:f>'Graph12 A'!$B$7</c:f>
              <c:strCache>
                <c:ptCount val="1"/>
                <c:pt idx="0">
                  <c:v>Garanties de paiement des loyers et report des obligations fiscales des ménages </c:v>
                </c:pt>
              </c:strCache>
            </c:strRef>
          </c:tx>
          <c:spPr>
            <a:solidFill>
              <a:srgbClr val="7030A0"/>
            </a:solidFill>
            <a:ln>
              <a:noFill/>
            </a:ln>
            <a:effectLst/>
          </c:spPr>
          <c:invertIfNegative val="0"/>
          <c:cat>
            <c:strRef>
              <c:f>'Graph12 A'!$C$2:$H$2</c:f>
              <c:strCache>
                <c:ptCount val="6"/>
                <c:pt idx="0">
                  <c:v>France </c:v>
                </c:pt>
                <c:pt idx="1">
                  <c:v>Allemagne</c:v>
                </c:pt>
                <c:pt idx="2">
                  <c:v>Espagne</c:v>
                </c:pt>
                <c:pt idx="3">
                  <c:v>Royaume-Uni</c:v>
                </c:pt>
                <c:pt idx="4">
                  <c:v>Pays-Bas</c:v>
                </c:pt>
                <c:pt idx="5">
                  <c:v>Italie</c:v>
                </c:pt>
              </c:strCache>
            </c:strRef>
          </c:cat>
          <c:val>
            <c:numRef>
              <c:f>'Graph12 A'!$C$7:$H$7</c:f>
              <c:numCache>
                <c:formatCode>0.0%</c:formatCode>
                <c:ptCount val="6"/>
                <c:pt idx="0">
                  <c:v>0</c:v>
                </c:pt>
                <c:pt idx="1">
                  <c:v>0</c:v>
                </c:pt>
                <c:pt idx="2">
                  <c:v>9.640102827763496E-4</c:v>
                </c:pt>
                <c:pt idx="3">
                  <c:v>5.1446690447879521E-3</c:v>
                </c:pt>
                <c:pt idx="4">
                  <c:v>0</c:v>
                </c:pt>
                <c:pt idx="5">
                  <c:v>0</c:v>
                </c:pt>
              </c:numCache>
            </c:numRef>
          </c:val>
          <c:extLst>
            <c:ext xmlns:c16="http://schemas.microsoft.com/office/drawing/2014/chart" uri="{C3380CC4-5D6E-409C-BE32-E72D297353CC}">
              <c16:uniqueId val="{00000004-7872-42F4-9A03-3C3AD3A2BDFB}"/>
            </c:ext>
          </c:extLst>
        </c:ser>
        <c:ser>
          <c:idx val="5"/>
          <c:order val="5"/>
          <c:tx>
            <c:strRef>
              <c:f>'Graph12 A'!$B$8</c:f>
              <c:strCache>
                <c:ptCount val="1"/>
                <c:pt idx="0">
                  <c:v>Transferts et garanties en faveur des collectivités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'Graph12 A'!$C$2:$H$2</c:f>
              <c:strCache>
                <c:ptCount val="6"/>
                <c:pt idx="0">
                  <c:v>France </c:v>
                </c:pt>
                <c:pt idx="1">
                  <c:v>Allemagne</c:v>
                </c:pt>
                <c:pt idx="2">
                  <c:v>Espagne</c:v>
                </c:pt>
                <c:pt idx="3">
                  <c:v>Royaume-Uni</c:v>
                </c:pt>
                <c:pt idx="4">
                  <c:v>Pays-Bas</c:v>
                </c:pt>
                <c:pt idx="5">
                  <c:v>Italie</c:v>
                </c:pt>
              </c:strCache>
            </c:strRef>
          </c:cat>
          <c:val>
            <c:numRef>
              <c:f>'Graph12 A'!$C$8:$H$8</c:f>
              <c:numCache>
                <c:formatCode>0.0%</c:formatCode>
                <c:ptCount val="6"/>
                <c:pt idx="0">
                  <c:v>2.5559632271097005E-3</c:v>
                </c:pt>
                <c:pt idx="1">
                  <c:v>2.1310524789794144E-2</c:v>
                </c:pt>
                <c:pt idx="2">
                  <c:v>4.0167095115681232E-3</c:v>
                </c:pt>
                <c:pt idx="3">
                  <c:v>0</c:v>
                </c:pt>
                <c:pt idx="4">
                  <c:v>1.6662552456183659E-4</c:v>
                </c:pt>
                <c:pt idx="5">
                  <c:v>5.3081522042800469E-3</c:v>
                </c:pt>
              </c:numCache>
            </c:numRef>
          </c:val>
          <c:extLst>
            <c:ext xmlns:c16="http://schemas.microsoft.com/office/drawing/2014/chart" uri="{C3380CC4-5D6E-409C-BE32-E72D297353CC}">
              <c16:uniqueId val="{00000005-7872-42F4-9A03-3C3AD3A2BDFB}"/>
            </c:ext>
          </c:extLst>
        </c:ser>
        <c:dLbls>
          <c:showLegendKey val="0"/>
          <c:showVal val="0"/>
          <c:showCatName val="0"/>
          <c:showSerName val="0"/>
          <c:showPercent val="0"/>
          <c:showBubbleSize val="0"/>
        </c:dLbls>
        <c:gapWidth val="150"/>
        <c:overlap val="100"/>
        <c:axId val="652296400"/>
        <c:axId val="756031040"/>
      </c:barChart>
      <c:catAx>
        <c:axId val="65229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756031040"/>
        <c:crosses val="autoZero"/>
        <c:auto val="1"/>
        <c:lblAlgn val="ctr"/>
        <c:lblOffset val="100"/>
        <c:noMultiLvlLbl val="0"/>
      </c:catAx>
      <c:valAx>
        <c:axId val="756031040"/>
        <c:scaling>
          <c:orientation val="minMax"/>
          <c:max val="0.35000000000000003"/>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52296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98649026739679"/>
          <c:y val="4.5774647887323945E-2"/>
          <c:w val="0.81334345897118188"/>
          <c:h val="0.39470721969612954"/>
        </c:manualLayout>
      </c:layout>
      <c:barChart>
        <c:barDir val="col"/>
        <c:grouping val="stacked"/>
        <c:varyColors val="0"/>
        <c:ser>
          <c:idx val="0"/>
          <c:order val="0"/>
          <c:tx>
            <c:strRef>
              <c:f>'Graph 12B'!$C$5</c:f>
              <c:strCache>
                <c:ptCount val="1"/>
                <c:pt idx="0">
                  <c:v>Reports des obligations fiscales des entreprises</c:v>
                </c:pt>
              </c:strCache>
            </c:strRef>
          </c:tx>
          <c:spPr>
            <a:solidFill>
              <a:srgbClr val="1D71B8"/>
            </a:solidFill>
            <a:ln>
              <a:noFill/>
            </a:ln>
            <a:effectLst/>
          </c:spPr>
          <c:invertIfNegative val="0"/>
          <c:cat>
            <c:strRef>
              <c:f>'Graph 12B'!$D$4:$I$4</c:f>
              <c:strCache>
                <c:ptCount val="6"/>
                <c:pt idx="0">
                  <c:v>France </c:v>
                </c:pt>
                <c:pt idx="1">
                  <c:v>Allemagne</c:v>
                </c:pt>
                <c:pt idx="2">
                  <c:v>Espagne</c:v>
                </c:pt>
                <c:pt idx="3">
                  <c:v>Royaume-Uni</c:v>
                </c:pt>
                <c:pt idx="4">
                  <c:v>Pays-Bas</c:v>
                </c:pt>
                <c:pt idx="5">
                  <c:v>Italie</c:v>
                </c:pt>
              </c:strCache>
            </c:strRef>
          </c:cat>
          <c:val>
            <c:numRef>
              <c:f>'Graph 12B'!$D$5:$I$5</c:f>
              <c:numCache>
                <c:formatCode>0.0%</c:formatCode>
                <c:ptCount val="6"/>
                <c:pt idx="0">
                  <c:v>0.16045477467565214</c:v>
                </c:pt>
                <c:pt idx="1">
                  <c:v>4.5287880289366769E-2</c:v>
                </c:pt>
                <c:pt idx="2">
                  <c:v>4.3252273992945975E-3</c:v>
                </c:pt>
                <c:pt idx="3">
                  <c:v>0.10005265929436546</c:v>
                </c:pt>
                <c:pt idx="4">
                  <c:v>0.21428104788658778</c:v>
                </c:pt>
                <c:pt idx="5">
                  <c:v>3.1961178045515397E-2</c:v>
                </c:pt>
              </c:numCache>
            </c:numRef>
          </c:val>
          <c:extLst>
            <c:ext xmlns:c16="http://schemas.microsoft.com/office/drawing/2014/chart" uri="{C3380CC4-5D6E-409C-BE32-E72D297353CC}">
              <c16:uniqueId val="{00000000-DF21-4045-8EC1-DDA40825AD7B}"/>
            </c:ext>
          </c:extLst>
        </c:ser>
        <c:ser>
          <c:idx val="1"/>
          <c:order val="1"/>
          <c:tx>
            <c:strRef>
              <c:f>'Graph 12B'!$C$6</c:f>
              <c:strCache>
                <c:ptCount val="1"/>
                <c:pt idx="0">
                  <c:v>Outils d'intervention en capital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'Graph 12B'!$D$4:$I$4</c:f>
              <c:strCache>
                <c:ptCount val="6"/>
                <c:pt idx="0">
                  <c:v>France </c:v>
                </c:pt>
                <c:pt idx="1">
                  <c:v>Allemagne</c:v>
                </c:pt>
                <c:pt idx="2">
                  <c:v>Espagne</c:v>
                </c:pt>
                <c:pt idx="3">
                  <c:v>Royaume-Uni</c:v>
                </c:pt>
                <c:pt idx="4">
                  <c:v>Pays-Bas</c:v>
                </c:pt>
                <c:pt idx="5">
                  <c:v>Italie</c:v>
                </c:pt>
              </c:strCache>
            </c:strRef>
          </c:cat>
          <c:val>
            <c:numRef>
              <c:f>'Graph 12B'!$D$6:$I$6</c:f>
              <c:numCache>
                <c:formatCode>0.0%</c:formatCode>
                <c:ptCount val="6"/>
                <c:pt idx="0">
                  <c:v>5.7908490108506031E-2</c:v>
                </c:pt>
                <c:pt idx="1">
                  <c:v>0.10108017044891489</c:v>
                </c:pt>
                <c:pt idx="2">
                  <c:v>6.18773590743147E-2</c:v>
                </c:pt>
                <c:pt idx="3">
                  <c:v>0</c:v>
                </c:pt>
                <c:pt idx="4">
                  <c:v>0</c:v>
                </c:pt>
                <c:pt idx="5">
                  <c:v>7.3627844712182061E-2</c:v>
                </c:pt>
              </c:numCache>
            </c:numRef>
          </c:val>
          <c:extLst>
            <c:ext xmlns:c16="http://schemas.microsoft.com/office/drawing/2014/chart" uri="{C3380CC4-5D6E-409C-BE32-E72D297353CC}">
              <c16:uniqueId val="{00000001-DF21-4045-8EC1-DDA40825AD7B}"/>
            </c:ext>
          </c:extLst>
        </c:ser>
        <c:ser>
          <c:idx val="2"/>
          <c:order val="2"/>
          <c:tx>
            <c:strRef>
              <c:f>'Graph 12B'!$C$7</c:f>
              <c:strCache>
                <c:ptCount val="1"/>
                <c:pt idx="0">
                  <c:v>Prêts garantis par l'État</c:v>
                </c:pt>
              </c:strCache>
            </c:strRef>
          </c:tx>
          <c:spPr>
            <a:solidFill>
              <a:srgbClr val="9D9D9D"/>
            </a:solidFill>
            <a:ln>
              <a:noFill/>
            </a:ln>
            <a:effectLst/>
          </c:spPr>
          <c:invertIfNegative val="0"/>
          <c:cat>
            <c:strRef>
              <c:f>'Graph 12B'!$D$4:$I$4</c:f>
              <c:strCache>
                <c:ptCount val="6"/>
                <c:pt idx="0">
                  <c:v>France </c:v>
                </c:pt>
                <c:pt idx="1">
                  <c:v>Allemagne</c:v>
                </c:pt>
                <c:pt idx="2">
                  <c:v>Espagne</c:v>
                </c:pt>
                <c:pt idx="3">
                  <c:v>Royaume-Uni</c:v>
                </c:pt>
                <c:pt idx="4">
                  <c:v>Pays-Bas</c:v>
                </c:pt>
                <c:pt idx="5">
                  <c:v>Italie</c:v>
                </c:pt>
              </c:strCache>
            </c:strRef>
          </c:cat>
          <c:val>
            <c:numRef>
              <c:f>'Graph 12B'!$D$7:$I$7</c:f>
              <c:numCache>
                <c:formatCode>0.0%</c:formatCode>
                <c:ptCount val="6"/>
                <c:pt idx="0">
                  <c:v>0.72385612635632546</c:v>
                </c:pt>
                <c:pt idx="1">
                  <c:v>0.35467248042810429</c:v>
                </c:pt>
                <c:pt idx="2">
                  <c:v>0.8768702431780212</c:v>
                </c:pt>
                <c:pt idx="3">
                  <c:v>0.78988941548183245</c:v>
                </c:pt>
                <c:pt idx="4">
                  <c:v>0.52263670216240932</c:v>
                </c:pt>
                <c:pt idx="5">
                  <c:v>0.51874163319946454</c:v>
                </c:pt>
              </c:numCache>
            </c:numRef>
          </c:val>
          <c:extLst>
            <c:ext xmlns:c16="http://schemas.microsoft.com/office/drawing/2014/chart" uri="{C3380CC4-5D6E-409C-BE32-E72D297353CC}">
              <c16:uniqueId val="{00000002-DF21-4045-8EC1-DDA40825AD7B}"/>
            </c:ext>
          </c:extLst>
        </c:ser>
        <c:ser>
          <c:idx val="3"/>
          <c:order val="3"/>
          <c:tx>
            <c:strRef>
              <c:f>'Graph 12B'!$C$8</c:f>
              <c:strCache>
                <c:ptCount val="1"/>
                <c:pt idx="0">
                  <c:v>Autres mesures de garanties en faveur des entreprises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f>'Graph 12B'!$D$4:$I$4</c:f>
              <c:strCache>
                <c:ptCount val="6"/>
                <c:pt idx="0">
                  <c:v>France </c:v>
                </c:pt>
                <c:pt idx="1">
                  <c:v>Allemagne</c:v>
                </c:pt>
                <c:pt idx="2">
                  <c:v>Espagne</c:v>
                </c:pt>
                <c:pt idx="3">
                  <c:v>Royaume-Uni</c:v>
                </c:pt>
                <c:pt idx="4">
                  <c:v>Pays-Bas</c:v>
                </c:pt>
                <c:pt idx="5">
                  <c:v>Italie</c:v>
                </c:pt>
              </c:strCache>
            </c:strRef>
          </c:cat>
          <c:val>
            <c:numRef>
              <c:f>'Graph 12B'!$D$8:$I$8</c:f>
              <c:numCache>
                <c:formatCode>0.0%</c:formatCode>
                <c:ptCount val="6"/>
                <c:pt idx="0">
                  <c:v>4.2820915581485687E-2</c:v>
                </c:pt>
                <c:pt idx="1">
                  <c:v>0.42612228718660194</c:v>
                </c:pt>
                <c:pt idx="2">
                  <c:v>1.856320772229441E-2</c:v>
                </c:pt>
                <c:pt idx="3">
                  <c:v>7.8988941548183242E-2</c:v>
                </c:pt>
                <c:pt idx="4">
                  <c:v>0.26131835108120466</c:v>
                </c:pt>
                <c:pt idx="5">
                  <c:v>0.35977242302543505</c:v>
                </c:pt>
              </c:numCache>
            </c:numRef>
          </c:val>
          <c:extLst>
            <c:ext xmlns:c16="http://schemas.microsoft.com/office/drawing/2014/chart" uri="{C3380CC4-5D6E-409C-BE32-E72D297353CC}">
              <c16:uniqueId val="{00000003-DF21-4045-8EC1-DDA40825AD7B}"/>
            </c:ext>
          </c:extLst>
        </c:ser>
        <c:ser>
          <c:idx val="4"/>
          <c:order val="4"/>
          <c:tx>
            <c:strRef>
              <c:f>'Graph 12B'!$C$9</c:f>
              <c:strCache>
                <c:ptCount val="1"/>
                <c:pt idx="0">
                  <c:v>Garanties de paiement des loyers et report des obligations fiscales des ménages </c:v>
                </c:pt>
              </c:strCache>
            </c:strRef>
          </c:tx>
          <c:spPr>
            <a:solidFill>
              <a:srgbClr val="7030A0"/>
            </a:solidFill>
            <a:ln>
              <a:noFill/>
            </a:ln>
            <a:effectLst/>
          </c:spPr>
          <c:invertIfNegative val="0"/>
          <c:cat>
            <c:strRef>
              <c:f>'Graph 12B'!$D$4:$I$4</c:f>
              <c:strCache>
                <c:ptCount val="6"/>
                <c:pt idx="0">
                  <c:v>France </c:v>
                </c:pt>
                <c:pt idx="1">
                  <c:v>Allemagne</c:v>
                </c:pt>
                <c:pt idx="2">
                  <c:v>Espagne</c:v>
                </c:pt>
                <c:pt idx="3">
                  <c:v>Royaume-Uni</c:v>
                </c:pt>
                <c:pt idx="4">
                  <c:v>Pays-Bas</c:v>
                </c:pt>
                <c:pt idx="5">
                  <c:v>Italie</c:v>
                </c:pt>
              </c:strCache>
            </c:strRef>
          </c:cat>
          <c:val>
            <c:numRef>
              <c:f>'Graph 12B'!$D$9:$I$9</c:f>
              <c:numCache>
                <c:formatCode>0.0%</c:formatCode>
                <c:ptCount val="6"/>
                <c:pt idx="0">
                  <c:v>0</c:v>
                </c:pt>
                <c:pt idx="1">
                  <c:v>0</c:v>
                </c:pt>
                <c:pt idx="2">
                  <c:v>7.4252830889177642E-3</c:v>
                </c:pt>
                <c:pt idx="3">
                  <c:v>3.106898367561875E-2</c:v>
                </c:pt>
                <c:pt idx="4">
                  <c:v>0</c:v>
                </c:pt>
                <c:pt idx="5">
                  <c:v>0</c:v>
                </c:pt>
              </c:numCache>
            </c:numRef>
          </c:val>
          <c:extLst>
            <c:ext xmlns:c16="http://schemas.microsoft.com/office/drawing/2014/chart" uri="{C3380CC4-5D6E-409C-BE32-E72D297353CC}">
              <c16:uniqueId val="{00000004-DF21-4045-8EC1-DDA40825AD7B}"/>
            </c:ext>
          </c:extLst>
        </c:ser>
        <c:ser>
          <c:idx val="5"/>
          <c:order val="5"/>
          <c:tx>
            <c:strRef>
              <c:f>'Graph 12B'!$C$10</c:f>
              <c:strCache>
                <c:ptCount val="1"/>
                <c:pt idx="0">
                  <c:v>Transferts et garanties en faveur des collectivités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f>'Graph 12B'!$D$4:$I$4</c:f>
              <c:strCache>
                <c:ptCount val="6"/>
                <c:pt idx="0">
                  <c:v>France </c:v>
                </c:pt>
                <c:pt idx="1">
                  <c:v>Allemagne</c:v>
                </c:pt>
                <c:pt idx="2">
                  <c:v>Espagne</c:v>
                </c:pt>
                <c:pt idx="3">
                  <c:v>Royaume-Uni</c:v>
                </c:pt>
                <c:pt idx="4">
                  <c:v>Pays-Bas</c:v>
                </c:pt>
                <c:pt idx="5">
                  <c:v>Italie</c:v>
                </c:pt>
              </c:strCache>
            </c:strRef>
          </c:cat>
          <c:val>
            <c:numRef>
              <c:f>'Graph 12B'!$D$10:$I$10</c:f>
              <c:numCache>
                <c:formatCode>0.0%</c:formatCode>
                <c:ptCount val="6"/>
                <c:pt idx="0">
                  <c:v>1.4959693278030725E-2</c:v>
                </c:pt>
                <c:pt idx="1">
                  <c:v>7.2837181647012195E-2</c:v>
                </c:pt>
                <c:pt idx="2">
                  <c:v>3.093867953715735E-2</c:v>
                </c:pt>
                <c:pt idx="3">
                  <c:v>0</c:v>
                </c:pt>
                <c:pt idx="4">
                  <c:v>1.7638988697981314E-3</c:v>
                </c:pt>
                <c:pt idx="5">
                  <c:v>1.5896921017402945E-2</c:v>
                </c:pt>
              </c:numCache>
            </c:numRef>
          </c:val>
          <c:extLst>
            <c:ext xmlns:c16="http://schemas.microsoft.com/office/drawing/2014/chart" uri="{C3380CC4-5D6E-409C-BE32-E72D297353CC}">
              <c16:uniqueId val="{00000005-DF21-4045-8EC1-DDA40825AD7B}"/>
            </c:ext>
          </c:extLst>
        </c:ser>
        <c:dLbls>
          <c:showLegendKey val="0"/>
          <c:showVal val="0"/>
          <c:showCatName val="0"/>
          <c:showSerName val="0"/>
          <c:showPercent val="0"/>
          <c:showBubbleSize val="0"/>
        </c:dLbls>
        <c:gapWidth val="150"/>
        <c:overlap val="100"/>
        <c:axId val="681074592"/>
        <c:axId val="612760672"/>
      </c:barChart>
      <c:catAx>
        <c:axId val="6810745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12760672"/>
        <c:crosses val="autoZero"/>
        <c:auto val="1"/>
        <c:lblAlgn val="ctr"/>
        <c:lblOffset val="100"/>
        <c:noMultiLvlLbl val="0"/>
      </c:catAx>
      <c:valAx>
        <c:axId val="61276067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681074592"/>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47508876935544E-2"/>
          <c:y val="2.186189308501436E-2"/>
          <c:w val="0.87360660586255889"/>
          <c:h val="0.66208466991516435"/>
        </c:manualLayout>
      </c:layout>
      <c:barChart>
        <c:barDir val="col"/>
        <c:grouping val="clustered"/>
        <c:varyColors val="0"/>
        <c:ser>
          <c:idx val="0"/>
          <c:order val="0"/>
          <c:tx>
            <c:strRef>
              <c:f>'Graph 13A'!$C$4</c:f>
              <c:strCache>
                <c:ptCount val="1"/>
                <c:pt idx="0">
                  <c:v>Flexibilité de la main-d'œuvre</c:v>
                </c:pt>
              </c:strCache>
            </c:strRef>
          </c:tx>
          <c:spPr>
            <a:solidFill>
              <a:srgbClr val="1D71B8"/>
            </a:solidFill>
            <a:ln>
              <a:noFill/>
            </a:ln>
            <a:effectLst/>
          </c:spPr>
          <c:invertIfNegative val="0"/>
          <c:cat>
            <c:strRef>
              <c:f>'Graph 13A'!$D$3:$I$3</c:f>
              <c:strCache>
                <c:ptCount val="6"/>
                <c:pt idx="0">
                  <c:v>France</c:v>
                </c:pt>
                <c:pt idx="1">
                  <c:v>Allemagne</c:v>
                </c:pt>
                <c:pt idx="2">
                  <c:v>Espagne</c:v>
                </c:pt>
                <c:pt idx="3">
                  <c:v>Royaume-Uni</c:v>
                </c:pt>
                <c:pt idx="4">
                  <c:v>Pays-Bas</c:v>
                </c:pt>
                <c:pt idx="5">
                  <c:v>Italie</c:v>
                </c:pt>
              </c:strCache>
            </c:strRef>
          </c:cat>
          <c:val>
            <c:numRef>
              <c:f>'Graph 13A'!$D$4:$I$4</c:f>
              <c:numCache>
                <c:formatCode>0.0</c:formatCode>
                <c:ptCount val="6"/>
                <c:pt idx="0">
                  <c:v>32.299999999999997</c:v>
                </c:pt>
                <c:pt idx="1">
                  <c:v>26.7</c:v>
                </c:pt>
                <c:pt idx="2">
                  <c:v>12</c:v>
                </c:pt>
                <c:pt idx="3">
                  <c:v>60.5</c:v>
                </c:pt>
                <c:pt idx="4">
                  <c:v>15.3</c:v>
                </c:pt>
                <c:pt idx="5">
                  <c:v>13.6</c:v>
                </c:pt>
              </c:numCache>
            </c:numRef>
          </c:val>
          <c:extLst>
            <c:ext xmlns:c16="http://schemas.microsoft.com/office/drawing/2014/chart" uri="{C3380CC4-5D6E-409C-BE32-E72D297353CC}">
              <c16:uniqueId val="{00000000-9790-493B-A567-674F393E0F6C}"/>
            </c:ext>
          </c:extLst>
        </c:ser>
        <c:ser>
          <c:idx val="1"/>
          <c:order val="1"/>
          <c:tx>
            <c:strRef>
              <c:f>'Graph 13A'!$C$5</c:f>
              <c:strCache>
                <c:ptCount val="1"/>
                <c:pt idx="0">
                  <c:v>Garanties publiques et assimilés</c:v>
                </c:pt>
              </c:strCache>
            </c:strRef>
          </c:tx>
          <c:spPr>
            <a:solidFill>
              <a:srgbClr val="9D9D9D"/>
            </a:solidFill>
            <a:ln>
              <a:noFill/>
            </a:ln>
            <a:effectLst/>
          </c:spPr>
          <c:invertIfNegative val="0"/>
          <c:cat>
            <c:strRef>
              <c:f>'Graph 13A'!$D$3:$I$3</c:f>
              <c:strCache>
                <c:ptCount val="6"/>
                <c:pt idx="0">
                  <c:v>France</c:v>
                </c:pt>
                <c:pt idx="1">
                  <c:v>Allemagne</c:v>
                </c:pt>
                <c:pt idx="2">
                  <c:v>Espagne</c:v>
                </c:pt>
                <c:pt idx="3">
                  <c:v>Royaume-Uni</c:v>
                </c:pt>
                <c:pt idx="4">
                  <c:v>Pays-Bas</c:v>
                </c:pt>
                <c:pt idx="5">
                  <c:v>Italie</c:v>
                </c:pt>
              </c:strCache>
            </c:strRef>
          </c:cat>
          <c:val>
            <c:numRef>
              <c:f>'Graph 13A'!$D$5:$I$5</c:f>
              <c:numCache>
                <c:formatCode>0.0</c:formatCode>
                <c:ptCount val="6"/>
                <c:pt idx="0">
                  <c:v>124</c:v>
                </c:pt>
                <c:pt idx="1">
                  <c:v>79.2</c:v>
                </c:pt>
                <c:pt idx="2">
                  <c:v>84.7</c:v>
                </c:pt>
                <c:pt idx="3">
                  <c:v>74</c:v>
                </c:pt>
                <c:pt idx="5">
                  <c:v>300</c:v>
                </c:pt>
              </c:numCache>
            </c:numRef>
          </c:val>
          <c:extLst>
            <c:ext xmlns:c16="http://schemas.microsoft.com/office/drawing/2014/chart" uri="{C3380CC4-5D6E-409C-BE32-E72D297353CC}">
              <c16:uniqueId val="{00000001-9790-493B-A567-674F393E0F6C}"/>
            </c:ext>
          </c:extLst>
        </c:ser>
        <c:dLbls>
          <c:showLegendKey val="0"/>
          <c:showVal val="0"/>
          <c:showCatName val="0"/>
          <c:showSerName val="0"/>
          <c:showPercent val="0"/>
          <c:showBubbleSize val="0"/>
        </c:dLbls>
        <c:gapWidth val="219"/>
        <c:overlap val="-27"/>
        <c:axId val="1166332799"/>
        <c:axId val="1166334447"/>
      </c:barChart>
      <c:catAx>
        <c:axId val="116633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166334447"/>
        <c:crosses val="autoZero"/>
        <c:auto val="1"/>
        <c:lblAlgn val="ctr"/>
        <c:lblOffset val="100"/>
        <c:noMultiLvlLbl val="0"/>
      </c:catAx>
      <c:valAx>
        <c:axId val="1166334447"/>
        <c:scaling>
          <c:orientation val="minMax"/>
          <c:max val="3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166332799"/>
        <c:crosses val="autoZero"/>
        <c:crossBetween val="between"/>
      </c:valAx>
      <c:spPr>
        <a:noFill/>
        <a:ln>
          <a:noFill/>
        </a:ln>
        <a:effectLst/>
      </c:spPr>
    </c:plotArea>
    <c:legend>
      <c:legendPos val="b"/>
      <c:layout>
        <c:manualLayout>
          <c:xMode val="edge"/>
          <c:yMode val="edge"/>
          <c:x val="0.11077862093500264"/>
          <c:y val="0.86747124267564413"/>
          <c:w val="0.82601088378728438"/>
          <c:h val="8.5781259704030124E-2"/>
        </c:manualLayout>
      </c:layout>
      <c:overlay val="0"/>
      <c:spPr>
        <a:noFill/>
        <a:ln>
          <a:noFill/>
        </a:ln>
        <a:effectLst/>
      </c:spPr>
      <c:txPr>
        <a:bodyPr rot="0" spcFirstLastPara="1" vertOverflow="ellipsis" vert="horz" wrap="square" anchor="ctr" anchorCtr="1"/>
        <a:lstStyle/>
        <a:p>
          <a:pPr>
            <a:defRPr sz="93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50990692308553E-2"/>
          <c:y val="1.9578586743482201E-2"/>
          <c:w val="0.88152617536055344"/>
          <c:h val="0.67398595832180219"/>
        </c:manualLayout>
      </c:layout>
      <c:barChart>
        <c:barDir val="col"/>
        <c:grouping val="clustered"/>
        <c:varyColors val="0"/>
        <c:ser>
          <c:idx val="0"/>
          <c:order val="0"/>
          <c:tx>
            <c:strRef>
              <c:f>'[1]Graphique 13B'!$C$4</c:f>
              <c:strCache>
                <c:ptCount val="1"/>
                <c:pt idx="0">
                  <c:v>Flexibilité de la main-d'œuvre</c:v>
                </c:pt>
              </c:strCache>
            </c:strRef>
          </c:tx>
          <c:spPr>
            <a:solidFill>
              <a:srgbClr val="1D71B8"/>
            </a:solidFill>
            <a:ln>
              <a:noFill/>
            </a:ln>
            <a:effectLst/>
          </c:spPr>
          <c:invertIfNegative val="0"/>
          <c:cat>
            <c:strRef>
              <c:f>'[1]Graphique 13B'!$D$3:$I$3</c:f>
              <c:strCache>
                <c:ptCount val="6"/>
                <c:pt idx="0">
                  <c:v>France</c:v>
                </c:pt>
                <c:pt idx="1">
                  <c:v>Allemagne</c:v>
                </c:pt>
                <c:pt idx="2">
                  <c:v>Espagne</c:v>
                </c:pt>
                <c:pt idx="3">
                  <c:v>Royaume-Uni</c:v>
                </c:pt>
                <c:pt idx="4">
                  <c:v>Pays-Bas</c:v>
                </c:pt>
                <c:pt idx="5">
                  <c:v>Italie</c:v>
                </c:pt>
              </c:strCache>
            </c:strRef>
          </c:cat>
          <c:val>
            <c:numRef>
              <c:f>'[1]Graphique 13B'!$D$4:$I$4</c:f>
              <c:numCache>
                <c:formatCode>General</c:formatCode>
                <c:ptCount val="6"/>
                <c:pt idx="0">
                  <c:v>1.3143438453713121E-2</c:v>
                </c:pt>
                <c:pt idx="1">
                  <c:v>7.7729257641921392E-3</c:v>
                </c:pt>
                <c:pt idx="2">
                  <c:v>9.640102827763496E-3</c:v>
                </c:pt>
                <c:pt idx="3">
                  <c:v>2.3979389615537059E-2</c:v>
                </c:pt>
                <c:pt idx="4">
                  <c:v>1.8884226117008147E-2</c:v>
                </c:pt>
                <c:pt idx="5">
                  <c:v>7.599038945074593E-3</c:v>
                </c:pt>
              </c:numCache>
            </c:numRef>
          </c:val>
          <c:extLst>
            <c:ext xmlns:c16="http://schemas.microsoft.com/office/drawing/2014/chart" uri="{C3380CC4-5D6E-409C-BE32-E72D297353CC}">
              <c16:uniqueId val="{00000000-74E6-405D-AFF6-721C0D36A61F}"/>
            </c:ext>
          </c:extLst>
        </c:ser>
        <c:ser>
          <c:idx val="1"/>
          <c:order val="1"/>
          <c:tx>
            <c:strRef>
              <c:f>'[1]Graphique 13B'!$C$5</c:f>
              <c:strCache>
                <c:ptCount val="1"/>
                <c:pt idx="0">
                  <c:v>Garanties publiques et assimilés</c:v>
                </c:pt>
              </c:strCache>
            </c:strRef>
          </c:tx>
          <c:spPr>
            <a:solidFill>
              <a:srgbClr val="9D9D9D"/>
            </a:solidFill>
            <a:ln>
              <a:noFill/>
            </a:ln>
            <a:effectLst/>
          </c:spPr>
          <c:invertIfNegative val="0"/>
          <c:cat>
            <c:strRef>
              <c:f>'[1]Graphique 13B'!$D$3:$I$3</c:f>
              <c:strCache>
                <c:ptCount val="6"/>
                <c:pt idx="0">
                  <c:v>France</c:v>
                </c:pt>
                <c:pt idx="1">
                  <c:v>Allemagne</c:v>
                </c:pt>
                <c:pt idx="2">
                  <c:v>Espagne</c:v>
                </c:pt>
                <c:pt idx="3">
                  <c:v>Royaume-Uni</c:v>
                </c:pt>
                <c:pt idx="4">
                  <c:v>Pays-Bas</c:v>
                </c:pt>
                <c:pt idx="5">
                  <c:v>Italie</c:v>
                </c:pt>
              </c:strCache>
            </c:strRef>
          </c:cat>
          <c:val>
            <c:numRef>
              <c:f>'[1]Graphique 13B'!$D$5:$I$5</c:f>
              <c:numCache>
                <c:formatCode>General</c:formatCode>
                <c:ptCount val="6"/>
                <c:pt idx="0">
                  <c:v>5.0457782299084437E-2</c:v>
                </c:pt>
                <c:pt idx="1">
                  <c:v>2.3056768558951966E-2</c:v>
                </c:pt>
                <c:pt idx="2">
                  <c:v>6.804305912596402E-2</c:v>
                </c:pt>
                <c:pt idx="3">
                  <c:v>2.9330162504954418E-2</c:v>
                </c:pt>
                <c:pt idx="5">
                  <c:v>0.16762585908252781</c:v>
                </c:pt>
              </c:numCache>
            </c:numRef>
          </c:val>
          <c:extLst>
            <c:ext xmlns:c16="http://schemas.microsoft.com/office/drawing/2014/chart" uri="{C3380CC4-5D6E-409C-BE32-E72D297353CC}">
              <c16:uniqueId val="{00000001-74E6-405D-AFF6-721C0D36A61F}"/>
            </c:ext>
          </c:extLst>
        </c:ser>
        <c:dLbls>
          <c:showLegendKey val="0"/>
          <c:showVal val="0"/>
          <c:showCatName val="0"/>
          <c:showSerName val="0"/>
          <c:showPercent val="0"/>
          <c:showBubbleSize val="0"/>
        </c:dLbls>
        <c:gapWidth val="219"/>
        <c:overlap val="-27"/>
        <c:axId val="1166332799"/>
        <c:axId val="1166334447"/>
      </c:barChart>
      <c:catAx>
        <c:axId val="1166332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166334447"/>
        <c:crosses val="autoZero"/>
        <c:auto val="1"/>
        <c:lblAlgn val="ctr"/>
        <c:lblOffset val="100"/>
        <c:noMultiLvlLbl val="0"/>
      </c:catAx>
      <c:valAx>
        <c:axId val="1166334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F1F1F"/>
                </a:solidFill>
                <a:latin typeface="+mn-lt"/>
                <a:ea typeface="+mn-ea"/>
                <a:cs typeface="+mn-cs"/>
              </a:defRPr>
            </a:pPr>
            <a:endParaRPr lang="fr-FR"/>
          </a:p>
        </c:txPr>
        <c:crossAx val="1166332799"/>
        <c:crosses val="autoZero"/>
        <c:crossBetween val="between"/>
      </c:valAx>
      <c:spPr>
        <a:noFill/>
        <a:ln>
          <a:noFill/>
        </a:ln>
        <a:effectLst/>
      </c:spPr>
    </c:plotArea>
    <c:legend>
      <c:legendPos val="b"/>
      <c:layout>
        <c:manualLayout>
          <c:xMode val="edge"/>
          <c:yMode val="edge"/>
          <c:x val="0.24252572529273608"/>
          <c:y val="0.85548057129994148"/>
          <c:w val="0.5906206247689878"/>
          <c:h val="0.10479589067202648"/>
        </c:manualLayout>
      </c:layout>
      <c:overlay val="0"/>
      <c:spPr>
        <a:noFill/>
        <a:ln>
          <a:noFill/>
        </a:ln>
        <a:effectLst/>
      </c:spPr>
      <c:txPr>
        <a:bodyPr rot="0" spcFirstLastPara="1" vertOverflow="ellipsis" vert="horz" wrap="square" anchor="ctr" anchorCtr="1"/>
        <a:lstStyle/>
        <a:p>
          <a:pPr>
            <a:defRPr sz="930" b="0" i="0" u="none" strike="noStrike" kern="1200" baseline="0">
              <a:solidFill>
                <a:srgbClr val="1F1F1F"/>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9</xdr:col>
      <xdr:colOff>342900</xdr:colOff>
      <xdr:row>31</xdr:row>
      <xdr:rowOff>165495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812800"/>
          <a:ext cx="7772400" cy="5651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5</xdr:row>
      <xdr:rowOff>165100</xdr:rowOff>
    </xdr:from>
    <xdr:to>
      <xdr:col>9</xdr:col>
      <xdr:colOff>292100</xdr:colOff>
      <xdr:row>33</xdr:row>
      <xdr:rowOff>127395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7800" y="1181100"/>
          <a:ext cx="7772400" cy="56518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289944</xdr:colOff>
      <xdr:row>1</xdr:row>
      <xdr:rowOff>185947</xdr:rowOff>
    </xdr:from>
    <xdr:to>
      <xdr:col>14</xdr:col>
      <xdr:colOff>134471</xdr:colOff>
      <xdr:row>15</xdr:row>
      <xdr:rowOff>133550</xdr:rowOff>
    </xdr:to>
    <xdr:graphicFrame macro="">
      <xdr:nvGraphicFramePr>
        <xdr:cNvPr id="2" name="Chart 1">
          <a:extLst>
            <a:ext uri="{FF2B5EF4-FFF2-40B4-BE49-F238E27FC236}">
              <a16:creationId xmlns:a16="http://schemas.microsoft.com/office/drawing/2014/main" id="{28275153-2B33-9745-96AB-58361A921B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16</xdr:row>
      <xdr:rowOff>40640</xdr:rowOff>
    </xdr:from>
    <xdr:to>
      <xdr:col>13</xdr:col>
      <xdr:colOff>0</xdr:colOff>
      <xdr:row>31</xdr:row>
      <xdr:rowOff>150803</xdr:rowOff>
    </xdr:to>
    <xdr:graphicFrame macro="">
      <xdr:nvGraphicFramePr>
        <xdr:cNvPr id="7" name="Chart 6">
          <a:extLst>
            <a:ext uri="{FF2B5EF4-FFF2-40B4-BE49-F238E27FC236}">
              <a16:creationId xmlns:a16="http://schemas.microsoft.com/office/drawing/2014/main" id="{625170CE-6C49-FA4C-92C9-10945D9FF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6</xdr:row>
      <xdr:rowOff>114300</xdr:rowOff>
    </xdr:from>
    <xdr:to>
      <xdr:col>9</xdr:col>
      <xdr:colOff>495300</xdr:colOff>
      <xdr:row>34</xdr:row>
      <xdr:rowOff>76595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52400" y="1333500"/>
          <a:ext cx="7772400" cy="56518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101600</xdr:colOff>
      <xdr:row>6</xdr:row>
      <xdr:rowOff>63500</xdr:rowOff>
    </xdr:from>
    <xdr:to>
      <xdr:col>9</xdr:col>
      <xdr:colOff>444500</xdr:colOff>
      <xdr:row>34</xdr:row>
      <xdr:rowOff>25795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1600" y="1282700"/>
          <a:ext cx="7772400" cy="56518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1028701</xdr:colOff>
      <xdr:row>6</xdr:row>
      <xdr:rowOff>38100</xdr:rowOff>
    </xdr:from>
    <xdr:to>
      <xdr:col>6</xdr:col>
      <xdr:colOff>533400</xdr:colOff>
      <xdr:row>22</xdr:row>
      <xdr:rowOff>139700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666751</xdr:colOff>
      <xdr:row>6</xdr:row>
      <xdr:rowOff>171450</xdr:rowOff>
    </xdr:from>
    <xdr:to>
      <xdr:col>5</xdr:col>
      <xdr:colOff>0</xdr:colOff>
      <xdr:row>21</xdr:row>
      <xdr:rowOff>145029</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371475</xdr:colOff>
      <xdr:row>6</xdr:row>
      <xdr:rowOff>114300</xdr:rowOff>
    </xdr:from>
    <xdr:to>
      <xdr:col>15</xdr:col>
      <xdr:colOff>32214</xdr:colOff>
      <xdr:row>18</xdr:row>
      <xdr:rowOff>68909</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254000</xdr:colOff>
      <xdr:row>7</xdr:row>
      <xdr:rowOff>63500</xdr:rowOff>
    </xdr:from>
    <xdr:to>
      <xdr:col>4</xdr:col>
      <xdr:colOff>676275</xdr:colOff>
      <xdr:row>24</xdr:row>
      <xdr:rowOff>12700</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839931</xdr:colOff>
      <xdr:row>12</xdr:row>
      <xdr:rowOff>199159</xdr:rowOff>
    </xdr:from>
    <xdr:to>
      <xdr:col>15</xdr:col>
      <xdr:colOff>300340</xdr:colOff>
      <xdr:row>24</xdr:row>
      <xdr:rowOff>149250</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520700</xdr:colOff>
      <xdr:row>7</xdr:row>
      <xdr:rowOff>165100</xdr:rowOff>
    </xdr:from>
    <xdr:to>
      <xdr:col>4</xdr:col>
      <xdr:colOff>752475</xdr:colOff>
      <xdr:row>22</xdr:row>
      <xdr:rowOff>120677</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101600</xdr:colOff>
      <xdr:row>8</xdr:row>
      <xdr:rowOff>0</xdr:rowOff>
    </xdr:from>
    <xdr:to>
      <xdr:col>4</xdr:col>
      <xdr:colOff>466725</xdr:colOff>
      <xdr:row>25</xdr:row>
      <xdr:rowOff>194734</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7</xdr:row>
      <xdr:rowOff>165100</xdr:rowOff>
    </xdr:from>
    <xdr:to>
      <xdr:col>5</xdr:col>
      <xdr:colOff>466725</xdr:colOff>
      <xdr:row>24</xdr:row>
      <xdr:rowOff>190500</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882650</xdr:colOff>
      <xdr:row>6</xdr:row>
      <xdr:rowOff>190500</xdr:rowOff>
    </xdr:from>
    <xdr:to>
      <xdr:col>5</xdr:col>
      <xdr:colOff>757410</xdr:colOff>
      <xdr:row>22</xdr:row>
      <xdr:rowOff>4233</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xdr:row>
      <xdr:rowOff>0</xdr:rowOff>
    </xdr:from>
    <xdr:to>
      <xdr:col>16</xdr:col>
      <xdr:colOff>491295</xdr:colOff>
      <xdr:row>22</xdr:row>
      <xdr:rowOff>194006</xdr:rowOff>
    </xdr:to>
    <xdr:graphicFrame macro="">
      <xdr:nvGraphicFramePr>
        <xdr:cNvPr id="4" name="Graphique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641349</xdr:colOff>
      <xdr:row>5</xdr:row>
      <xdr:rowOff>190500</xdr:rowOff>
    </xdr:from>
    <xdr:to>
      <xdr:col>8</xdr:col>
      <xdr:colOff>469899</xdr:colOff>
      <xdr:row>21</xdr:row>
      <xdr:rowOff>12700</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1117600</xdr:colOff>
      <xdr:row>7</xdr:row>
      <xdr:rowOff>165100</xdr:rowOff>
    </xdr:from>
    <xdr:to>
      <xdr:col>5</xdr:col>
      <xdr:colOff>152400</xdr:colOff>
      <xdr:row>22</xdr:row>
      <xdr:rowOff>88900</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1231900</xdr:colOff>
      <xdr:row>6</xdr:row>
      <xdr:rowOff>165100</xdr:rowOff>
    </xdr:from>
    <xdr:to>
      <xdr:col>5</xdr:col>
      <xdr:colOff>523875</xdr:colOff>
      <xdr:row>20</xdr:row>
      <xdr:rowOff>71967</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596900</xdr:colOff>
      <xdr:row>10</xdr:row>
      <xdr:rowOff>190501</xdr:rowOff>
    </xdr:from>
    <xdr:to>
      <xdr:col>2</xdr:col>
      <xdr:colOff>247650</xdr:colOff>
      <xdr:row>28</xdr:row>
      <xdr:rowOff>76201</xdr:rowOff>
    </xdr:to>
    <xdr:graphicFrame macro="">
      <xdr:nvGraphicFramePr>
        <xdr:cNvPr id="2" name="Graphique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927100</xdr:colOff>
      <xdr:row>12</xdr:row>
      <xdr:rowOff>114300</xdr:rowOff>
    </xdr:from>
    <xdr:to>
      <xdr:col>3</xdr:col>
      <xdr:colOff>485775</xdr:colOff>
      <xdr:row>30</xdr:row>
      <xdr:rowOff>177800</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801206</xdr:colOff>
      <xdr:row>7</xdr:row>
      <xdr:rowOff>12991</xdr:rowOff>
    </xdr:from>
    <xdr:to>
      <xdr:col>5</xdr:col>
      <xdr:colOff>358589</xdr:colOff>
      <xdr:row>24</xdr:row>
      <xdr:rowOff>179294</xdr:rowOff>
    </xdr:to>
    <xdr:graphicFrame macro="">
      <xdr:nvGraphicFramePr>
        <xdr:cNvPr id="2" name="Graphique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xdr:colOff>
      <xdr:row>6</xdr:row>
      <xdr:rowOff>198782</xdr:rowOff>
    </xdr:from>
    <xdr:to>
      <xdr:col>6</xdr:col>
      <xdr:colOff>745435</xdr:colOff>
      <xdr:row>24</xdr:row>
      <xdr:rowOff>183517</xdr:rowOff>
    </xdr:to>
    <xdr:graphicFrame macro="">
      <xdr:nvGraphicFramePr>
        <xdr:cNvPr id="2" name="Graphique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mic\Downloads\201211%20Graphiques%20Crises%20et%20Balances%20Coura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Graphiques"/>
      <sheetName val="Graphique 1"/>
      <sheetName val="Graphique 2"/>
      <sheetName val="Graphique 3"/>
      <sheetName val="Graphique 4"/>
      <sheetName val="Graphique 5"/>
      <sheetName val="Graphique 6"/>
      <sheetName val="Graphique 7 A"/>
      <sheetName val="Graphique 7 B"/>
      <sheetName val="Graphique 8 A"/>
      <sheetName val="Graphique 8 B"/>
      <sheetName val="Graphique 9 A"/>
      <sheetName val="Graphique 9 B"/>
      <sheetName val="Graphique 10 A"/>
      <sheetName val="Graphique 10 B"/>
      <sheetName val="Graphique 11 A"/>
      <sheetName val="Graphique 11 B"/>
      <sheetName val="Graphique 12 A"/>
      <sheetName val="Graphique 12 B"/>
      <sheetName val="Graphique 13A"/>
      <sheetName val="Graphique 13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D3" t="str">
            <v>France</v>
          </cell>
          <cell r="E3" t="str">
            <v>Allemagne</v>
          </cell>
          <cell r="F3" t="str">
            <v>Espagne</v>
          </cell>
          <cell r="G3" t="str">
            <v>Royaume-Uni</v>
          </cell>
          <cell r="H3" t="str">
            <v>Pays-Bas</v>
          </cell>
          <cell r="I3" t="str">
            <v>Italie</v>
          </cell>
        </row>
        <row r="4">
          <cell r="C4" t="str">
            <v>Flexibilité de la main-d'œuvre</v>
          </cell>
          <cell r="D4">
            <v>1.3143438453713121E-2</v>
          </cell>
          <cell r="E4">
            <v>7.7729257641921392E-3</v>
          </cell>
          <cell r="F4">
            <v>9.640102827763496E-3</v>
          </cell>
          <cell r="G4">
            <v>2.3979389615537059E-2</v>
          </cell>
          <cell r="H4">
            <v>1.8884226117008147E-2</v>
          </cell>
          <cell r="I4">
            <v>7.599038945074593E-3</v>
          </cell>
        </row>
        <row r="5">
          <cell r="C5" t="str">
            <v>Garanties publiques et assimilés</v>
          </cell>
          <cell r="D5">
            <v>5.0457782299084437E-2</v>
          </cell>
          <cell r="E5">
            <v>2.3056768558951966E-2</v>
          </cell>
          <cell r="F5">
            <v>6.804305912596402E-2</v>
          </cell>
          <cell r="G5">
            <v>2.9330162504954418E-2</v>
          </cell>
          <cell r="H5"/>
          <cell r="I5">
            <v>0.16762585908252781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0"/>
  <sheetViews>
    <sheetView workbookViewId="0">
      <selection activeCell="C13" sqref="C13"/>
    </sheetView>
  </sheetViews>
  <sheetFormatPr baseColWidth="10" defaultColWidth="10.875" defaultRowHeight="15.75" x14ac:dyDescent="0.25"/>
  <cols>
    <col min="1" max="1" width="12.375" style="22" bestFit="1" customWidth="1"/>
    <col min="2" max="16384" width="10.875" style="22"/>
  </cols>
  <sheetData>
    <row r="5" spans="1:3" x14ac:dyDescent="0.25">
      <c r="C5" s="24" t="s">
        <v>14</v>
      </c>
    </row>
    <row r="6" spans="1:3" x14ac:dyDescent="0.25">
      <c r="C6" s="24"/>
    </row>
    <row r="7" spans="1:3" x14ac:dyDescent="0.25">
      <c r="A7" s="23" t="s">
        <v>32</v>
      </c>
      <c r="C7" s="27" t="s">
        <v>37</v>
      </c>
    </row>
    <row r="8" spans="1:3" x14ac:dyDescent="0.25">
      <c r="A8" s="23" t="s">
        <v>33</v>
      </c>
      <c r="C8" s="27" t="s">
        <v>54</v>
      </c>
    </row>
    <row r="9" spans="1:3" x14ac:dyDescent="0.25">
      <c r="A9" s="23" t="s">
        <v>34</v>
      </c>
      <c r="C9" s="27" t="s">
        <v>53</v>
      </c>
    </row>
    <row r="10" spans="1:3" x14ac:dyDescent="0.25">
      <c r="A10" s="23" t="s">
        <v>35</v>
      </c>
      <c r="C10" s="27" t="s">
        <v>38</v>
      </c>
    </row>
    <row r="11" spans="1:3" x14ac:dyDescent="0.25">
      <c r="A11" s="23" t="s">
        <v>36</v>
      </c>
      <c r="C11" s="27" t="s">
        <v>91</v>
      </c>
    </row>
    <row r="12" spans="1:3" x14ac:dyDescent="0.25">
      <c r="A12" s="22" t="s">
        <v>111</v>
      </c>
      <c r="C12" s="22" t="s">
        <v>112</v>
      </c>
    </row>
    <row r="13" spans="1:3" x14ac:dyDescent="0.25">
      <c r="A13" s="23" t="s">
        <v>57</v>
      </c>
      <c r="C13" s="22" t="s">
        <v>55</v>
      </c>
    </row>
    <row r="14" spans="1:3" x14ac:dyDescent="0.25">
      <c r="A14" s="23" t="s">
        <v>58</v>
      </c>
      <c r="C14" s="22" t="s">
        <v>56</v>
      </c>
    </row>
    <row r="15" spans="1:3" x14ac:dyDescent="0.25">
      <c r="A15" s="23" t="s">
        <v>59</v>
      </c>
      <c r="C15" s="22" t="s">
        <v>19</v>
      </c>
    </row>
    <row r="16" spans="1:3" x14ac:dyDescent="0.25">
      <c r="A16" s="23" t="s">
        <v>60</v>
      </c>
      <c r="C16" s="22" t="s">
        <v>20</v>
      </c>
    </row>
    <row r="17" spans="1:3" x14ac:dyDescent="0.25">
      <c r="A17" s="23" t="s">
        <v>61</v>
      </c>
      <c r="C17" s="22" t="s">
        <v>21</v>
      </c>
    </row>
    <row r="18" spans="1:3" x14ac:dyDescent="0.25">
      <c r="A18" s="23" t="s">
        <v>62</v>
      </c>
      <c r="C18" s="22" t="s">
        <v>22</v>
      </c>
    </row>
    <row r="19" spans="1:3" x14ac:dyDescent="0.25">
      <c r="A19" s="23" t="s">
        <v>63</v>
      </c>
      <c r="C19" s="22" t="s">
        <v>15</v>
      </c>
    </row>
    <row r="20" spans="1:3" x14ac:dyDescent="0.25">
      <c r="A20" s="23" t="s">
        <v>64</v>
      </c>
      <c r="C20" s="22" t="s">
        <v>16</v>
      </c>
    </row>
    <row r="21" spans="1:3" x14ac:dyDescent="0.25">
      <c r="A21" s="23" t="s">
        <v>65</v>
      </c>
      <c r="C21" s="22" t="s">
        <v>17</v>
      </c>
    </row>
    <row r="22" spans="1:3" x14ac:dyDescent="0.25">
      <c r="A22" s="23" t="s">
        <v>66</v>
      </c>
      <c r="C22" s="22" t="s">
        <v>18</v>
      </c>
    </row>
    <row r="23" spans="1:3" x14ac:dyDescent="0.25">
      <c r="A23" s="23" t="s">
        <v>67</v>
      </c>
      <c r="C23" s="22" t="s">
        <v>52</v>
      </c>
    </row>
    <row r="24" spans="1:3" x14ac:dyDescent="0.25">
      <c r="A24" s="23" t="s">
        <v>68</v>
      </c>
      <c r="C24" s="22" t="s">
        <v>28</v>
      </c>
    </row>
    <row r="25" spans="1:3" x14ac:dyDescent="0.25">
      <c r="A25" s="23" t="s">
        <v>69</v>
      </c>
      <c r="C25" s="22" t="s">
        <v>71</v>
      </c>
    </row>
    <row r="26" spans="1:3" x14ac:dyDescent="0.25">
      <c r="A26" s="23" t="s">
        <v>70</v>
      </c>
      <c r="C26" s="22" t="s">
        <v>72</v>
      </c>
    </row>
    <row r="28" spans="1:3" x14ac:dyDescent="0.25">
      <c r="A28" s="23"/>
    </row>
    <row r="29" spans="1:3" x14ac:dyDescent="0.25">
      <c r="A29" s="23"/>
    </row>
    <row r="30" spans="1:3" x14ac:dyDescent="0.25">
      <c r="A30" s="23"/>
    </row>
  </sheetData>
  <phoneticPr fontId="6" type="noConversion"/>
  <hyperlinks>
    <hyperlink ref="A15" location="'Graph 8 A'!A1" display="Graphique 8A"/>
    <hyperlink ref="A16" location="'Graph 8 B'!A1" display="Graphique 8B"/>
    <hyperlink ref="A17" location="'Graph 9 A'!A1" display="Graphique 9A"/>
    <hyperlink ref="A18" location="'Graph 9 B'!A1" display="Graphique 9B"/>
    <hyperlink ref="A19" location="'Graph 10A'!A1" display="Graphique 10A"/>
    <hyperlink ref="A20" location="'Graph 10B'!A1" display="Graphique 10B"/>
    <hyperlink ref="A21" location="'Graph 11 A'!A1" display="Graphique 11A"/>
    <hyperlink ref="A22" location="'Graph 11B'!A1" display="Graphique 11B"/>
    <hyperlink ref="A23" location="'Graph12 A'!A1" display="Graphique 12A"/>
    <hyperlink ref="A24" location="'Graph 12B'!A1" display="Graphique 12B"/>
    <hyperlink ref="A25" location="'Graph 13A'!A1" display="Graphique 13A"/>
    <hyperlink ref="A7" location="'Graphique 1'!A1" display="Graphique 1"/>
    <hyperlink ref="A8" location="'Graphique 2'!A1" display="Graphique 2"/>
    <hyperlink ref="A9" location="'Graphique 3'!A1" display="Graphique 3"/>
    <hyperlink ref="A10" location="'Graphique 4'!A1" display="Graphique 4"/>
    <hyperlink ref="A11" location="'Graphique 5'!A1" display="Graphique 5"/>
    <hyperlink ref="A13" location="'Graph 7A'!A1" display="Graphique 7A"/>
    <hyperlink ref="A14" location="'Graph 7B'!A1" display="Graphique 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heetViews>
  <sheetFormatPr baseColWidth="10" defaultRowHeight="15.75" x14ac:dyDescent="0.25"/>
  <sheetData>
    <row r="2" spans="1:2" x14ac:dyDescent="0.25">
      <c r="A2" s="30" t="s">
        <v>41</v>
      </c>
      <c r="B2" s="24"/>
    </row>
    <row r="3" spans="1:2" x14ac:dyDescent="0.25">
      <c r="A3" t="s">
        <v>40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baseColWidth="10" defaultColWidth="11" defaultRowHeight="15.75" x14ac:dyDescent="0.25"/>
  <cols>
    <col min="1" max="16384" width="11" style="22"/>
  </cols>
  <sheetData>
    <row r="1" spans="1:2" x14ac:dyDescent="0.25">
      <c r="A1" s="30" t="s">
        <v>42</v>
      </c>
    </row>
    <row r="2" spans="1:2" x14ac:dyDescent="0.25">
      <c r="A2" s="22" t="s">
        <v>40</v>
      </c>
    </row>
    <row r="3" spans="1:2" x14ac:dyDescent="0.25">
      <c r="B3" s="2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9"/>
  <sheetViews>
    <sheetView zoomScale="85" zoomScaleNormal="85" workbookViewId="0">
      <selection activeCell="I1" sqref="I1"/>
    </sheetView>
  </sheetViews>
  <sheetFormatPr baseColWidth="10" defaultColWidth="10.875" defaultRowHeight="15.75" x14ac:dyDescent="0.25"/>
  <cols>
    <col min="1" max="4" width="10.875" style="22"/>
    <col min="5" max="5" width="23.5" style="22" bestFit="1" customWidth="1"/>
    <col min="6" max="16384" width="10.875" style="22"/>
  </cols>
  <sheetData>
    <row r="1" spans="1:6" x14ac:dyDescent="0.25">
      <c r="A1" s="22" t="s">
        <v>39</v>
      </c>
      <c r="B1" s="22" t="s">
        <v>98</v>
      </c>
    </row>
    <row r="2" spans="1:6" x14ac:dyDescent="0.25">
      <c r="A2" s="22" t="s">
        <v>14</v>
      </c>
      <c r="B2" s="31" t="s">
        <v>43</v>
      </c>
    </row>
    <row r="4" spans="1:6" x14ac:dyDescent="0.25">
      <c r="D4" s="22" t="s">
        <v>93</v>
      </c>
    </row>
    <row r="5" spans="1:6" x14ac:dyDescent="0.25">
      <c r="D5" s="22" t="s">
        <v>95</v>
      </c>
      <c r="E5" s="22" t="s">
        <v>96</v>
      </c>
      <c r="F5" s="22" t="s">
        <v>109</v>
      </c>
    </row>
    <row r="6" spans="1:6" x14ac:dyDescent="0.25">
      <c r="C6" s="22" t="s">
        <v>27</v>
      </c>
      <c r="D6" s="29">
        <v>-6.5188447999999996E-2</v>
      </c>
      <c r="E6" s="32">
        <v>-8.2918971999999994E-2</v>
      </c>
      <c r="F6" s="32">
        <v>-5.9918972000000001E-2</v>
      </c>
    </row>
    <row r="7" spans="1:6" x14ac:dyDescent="0.25">
      <c r="C7" s="22" t="s">
        <v>30</v>
      </c>
      <c r="D7" s="29">
        <v>-9.3777121999999991E-2</v>
      </c>
      <c r="E7" s="32">
        <v>-0.103514192</v>
      </c>
      <c r="F7" s="32"/>
    </row>
    <row r="8" spans="1:6" x14ac:dyDescent="0.25">
      <c r="C8" s="22" t="s">
        <v>1</v>
      </c>
      <c r="D8" s="29">
        <v>-7.7969684999999997E-2</v>
      </c>
      <c r="E8" s="32">
        <v>-6.5187851000000005E-2</v>
      </c>
      <c r="F8" s="32">
        <v>-6.5187851000000005E-2</v>
      </c>
    </row>
    <row r="9" spans="1:6" x14ac:dyDescent="0.25">
      <c r="C9" s="22" t="s">
        <v>5</v>
      </c>
      <c r="D9" s="29">
        <v>-8.0773203000000002E-2</v>
      </c>
      <c r="E9" s="32">
        <v>-7.9189943999999998E-2</v>
      </c>
      <c r="F9" s="32"/>
    </row>
    <row r="10" spans="1:6" x14ac:dyDescent="0.25">
      <c r="C10" s="22" t="s">
        <v>31</v>
      </c>
      <c r="D10" s="29">
        <v>-0.11187224530000001</v>
      </c>
      <c r="E10" s="32">
        <v>-9.5000000000000001E-2</v>
      </c>
      <c r="F10" s="32"/>
    </row>
    <row r="11" spans="1:6" x14ac:dyDescent="0.25">
      <c r="C11" s="22" t="s">
        <v>2</v>
      </c>
      <c r="D11" s="29">
        <v>-8.8344740999999991E-2</v>
      </c>
      <c r="E11" s="32">
        <v>-8.7370661000000002E-2</v>
      </c>
      <c r="F11" s="32">
        <v>-7.6370661000000006E-2</v>
      </c>
    </row>
    <row r="12" spans="1:6" x14ac:dyDescent="0.25">
      <c r="C12" s="22" t="s">
        <v>3</v>
      </c>
      <c r="D12" s="29">
        <v>-9.1160319000000017E-2</v>
      </c>
      <c r="E12" s="32">
        <v>-0.111988659</v>
      </c>
      <c r="F12" s="32"/>
    </row>
    <row r="13" spans="1:6" x14ac:dyDescent="0.25">
      <c r="C13" s="22" t="s">
        <v>4</v>
      </c>
      <c r="D13" s="29">
        <v>-0.14334284899999999</v>
      </c>
      <c r="E13" s="32">
        <v>-0.16646635900000001</v>
      </c>
      <c r="F13" s="32"/>
    </row>
    <row r="15" spans="1:6" x14ac:dyDescent="0.25">
      <c r="D15" s="22" t="s">
        <v>93</v>
      </c>
    </row>
    <row r="16" spans="1:6" x14ac:dyDescent="0.25">
      <c r="D16" s="22" t="s">
        <v>95</v>
      </c>
      <c r="E16" s="22" t="s">
        <v>96</v>
      </c>
      <c r="F16" s="22" t="s">
        <v>97</v>
      </c>
    </row>
    <row r="17" spans="3:10" x14ac:dyDescent="0.25">
      <c r="C17" s="22" t="s">
        <v>27</v>
      </c>
      <c r="D17" s="44">
        <f>ABS(D6)</f>
        <v>6.5188447999999996E-2</v>
      </c>
      <c r="E17" s="44">
        <f t="shared" ref="E17:F17" si="0">ABS(E6)</f>
        <v>8.2918971999999994E-2</v>
      </c>
      <c r="F17" s="44">
        <f t="shared" si="0"/>
        <v>5.9918972000000001E-2</v>
      </c>
    </row>
    <row r="18" spans="3:10" x14ac:dyDescent="0.25">
      <c r="C18" s="22" t="s">
        <v>30</v>
      </c>
      <c r="D18" s="44">
        <f t="shared" ref="D18:D24" si="1">ABS(D7)</f>
        <v>9.3777121999999991E-2</v>
      </c>
      <c r="E18" s="44">
        <f t="shared" ref="E18:F18" si="2">ABS(E7)</f>
        <v>0.103514192</v>
      </c>
      <c r="F18" s="44">
        <f t="shared" si="2"/>
        <v>0</v>
      </c>
    </row>
    <row r="19" spans="3:10" x14ac:dyDescent="0.25">
      <c r="C19" s="22" t="s">
        <v>1</v>
      </c>
      <c r="D19" s="44">
        <f t="shared" si="1"/>
        <v>7.7969684999999997E-2</v>
      </c>
      <c r="E19" s="44">
        <f t="shared" ref="E19:F19" si="3">ABS(E8)</f>
        <v>6.5187851000000005E-2</v>
      </c>
      <c r="F19" s="44">
        <f t="shared" si="3"/>
        <v>6.5187851000000005E-2</v>
      </c>
    </row>
    <row r="20" spans="3:10" x14ac:dyDescent="0.25">
      <c r="C20" s="22" t="s">
        <v>5</v>
      </c>
      <c r="D20" s="44">
        <f t="shared" si="1"/>
        <v>8.0773203000000002E-2</v>
      </c>
      <c r="E20" s="44">
        <f t="shared" ref="E20:F20" si="4">ABS(E9)</f>
        <v>7.9189943999999998E-2</v>
      </c>
      <c r="F20" s="44">
        <f t="shared" si="4"/>
        <v>0</v>
      </c>
    </row>
    <row r="21" spans="3:10" x14ac:dyDescent="0.25">
      <c r="C21" s="22" t="s">
        <v>31</v>
      </c>
      <c r="D21" s="44">
        <f t="shared" si="1"/>
        <v>0.11187224530000001</v>
      </c>
      <c r="E21" s="44">
        <f t="shared" ref="E21:F21" si="5">ABS(E10)</f>
        <v>9.5000000000000001E-2</v>
      </c>
      <c r="F21" s="44">
        <f t="shared" si="5"/>
        <v>0</v>
      </c>
    </row>
    <row r="22" spans="3:10" x14ac:dyDescent="0.25">
      <c r="C22" s="22" t="s">
        <v>2</v>
      </c>
      <c r="D22" s="44">
        <f t="shared" si="1"/>
        <v>8.8344740999999991E-2</v>
      </c>
      <c r="E22" s="44">
        <f t="shared" ref="E22:F22" si="6">ABS(E11)</f>
        <v>8.7370661000000002E-2</v>
      </c>
      <c r="F22" s="44">
        <f t="shared" si="6"/>
        <v>7.6370661000000006E-2</v>
      </c>
    </row>
    <row r="23" spans="3:10" x14ac:dyDescent="0.25">
      <c r="C23" s="22" t="s">
        <v>3</v>
      </c>
      <c r="D23" s="44">
        <f t="shared" si="1"/>
        <v>9.1160319000000017E-2</v>
      </c>
      <c r="E23" s="44">
        <f t="shared" ref="E23:F23" si="7">ABS(E12)</f>
        <v>0.111988659</v>
      </c>
      <c r="F23" s="44">
        <f t="shared" si="7"/>
        <v>0</v>
      </c>
    </row>
    <row r="24" spans="3:10" x14ac:dyDescent="0.25">
      <c r="C24" s="22" t="s">
        <v>4</v>
      </c>
      <c r="D24" s="44">
        <f t="shared" si="1"/>
        <v>0.14334284899999999</v>
      </c>
      <c r="E24" s="44">
        <f t="shared" ref="E24:F24" si="8">ABS(E13)</f>
        <v>0.16646635900000001</v>
      </c>
      <c r="F24" s="44">
        <f t="shared" si="8"/>
        <v>0</v>
      </c>
    </row>
    <row r="29" spans="3:10" x14ac:dyDescent="0.25">
      <c r="C29" s="22" t="s">
        <v>110</v>
      </c>
    </row>
    <row r="30" spans="3:10" x14ac:dyDescent="0.25">
      <c r="C30" s="22" t="s">
        <v>107</v>
      </c>
    </row>
    <row r="31" spans="3:10" x14ac:dyDescent="0.25">
      <c r="C31" t="s">
        <v>99</v>
      </c>
      <c r="D31">
        <v>2019</v>
      </c>
      <c r="E31">
        <v>2020</v>
      </c>
      <c r="F31" s="22" t="s">
        <v>106</v>
      </c>
    </row>
    <row r="32" spans="3:10" x14ac:dyDescent="0.25">
      <c r="C32" t="s">
        <v>100</v>
      </c>
      <c r="D32" s="45">
        <v>1.5187851000000001</v>
      </c>
      <c r="E32" s="45">
        <v>-6.2781833999999996</v>
      </c>
      <c r="F32" s="46">
        <f t="shared" ref="F32:F37" si="9">E32-D32</f>
        <v>-7.7969685000000002</v>
      </c>
      <c r="J32" s="29"/>
    </row>
    <row r="33" spans="3:10" x14ac:dyDescent="0.25">
      <c r="C33" t="s">
        <v>27</v>
      </c>
      <c r="D33" s="45">
        <v>-3.0081028000000001</v>
      </c>
      <c r="E33" s="45">
        <v>-9.5269475999999997</v>
      </c>
      <c r="F33" s="46">
        <f t="shared" si="9"/>
        <v>-6.5188448000000001</v>
      </c>
      <c r="J33" s="29"/>
    </row>
    <row r="34" spans="3:10" x14ac:dyDescent="0.25">
      <c r="C34" t="s">
        <v>101</v>
      </c>
      <c r="D34" s="45">
        <v>-1.6011340999999999</v>
      </c>
      <c r="E34" s="45">
        <v>-10.717166000000001</v>
      </c>
      <c r="F34" s="46">
        <f t="shared" si="9"/>
        <v>-9.1160319000000012</v>
      </c>
      <c r="J34" s="29"/>
    </row>
    <row r="35" spans="3:10" x14ac:dyDescent="0.25">
      <c r="C35" t="s">
        <v>102</v>
      </c>
      <c r="D35" s="45">
        <v>-2.8629338999999998</v>
      </c>
      <c r="E35" s="45">
        <v>-11.697407999999999</v>
      </c>
      <c r="F35" s="46">
        <f t="shared" si="9"/>
        <v>-8.8344740999999996</v>
      </c>
      <c r="J35" s="29"/>
    </row>
    <row r="36" spans="3:10" x14ac:dyDescent="0.25">
      <c r="C36" t="s">
        <v>103</v>
      </c>
      <c r="D36" s="45">
        <v>1.7189943999999999</v>
      </c>
      <c r="E36" s="45">
        <v>-6.3583258999999996</v>
      </c>
      <c r="F36" s="46">
        <f t="shared" si="9"/>
        <v>-8.0773203000000002</v>
      </c>
      <c r="J36" s="29"/>
    </row>
    <row r="37" spans="3:10" x14ac:dyDescent="0.25">
      <c r="C37" t="s">
        <v>104</v>
      </c>
      <c r="D37" s="45">
        <v>-1.9485808</v>
      </c>
      <c r="E37" s="45">
        <v>-11.326293</v>
      </c>
      <c r="F37" s="46">
        <f t="shared" si="9"/>
        <v>-9.3777121999999995</v>
      </c>
      <c r="J37" s="29"/>
    </row>
    <row r="38" spans="3:10" x14ac:dyDescent="0.25">
      <c r="C38" t="s">
        <v>105</v>
      </c>
      <c r="D38" s="45">
        <v>0.67310652999999998</v>
      </c>
      <c r="E38" s="45">
        <v>-10.514118</v>
      </c>
      <c r="F38" s="46">
        <f>E38-D38</f>
        <v>-11.18722453</v>
      </c>
      <c r="J38" s="29"/>
    </row>
    <row r="39" spans="3:10" x14ac:dyDescent="0.25">
      <c r="C39" t="s">
        <v>108</v>
      </c>
      <c r="D39" s="45">
        <v>-2.3533640999999998</v>
      </c>
      <c r="E39" s="45">
        <v>-16.687649</v>
      </c>
      <c r="F39" s="46">
        <f>E39-D39</f>
        <v>-14.3342849</v>
      </c>
      <c r="J39" s="2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baseColWidth="10" defaultColWidth="10.875" defaultRowHeight="15.75" x14ac:dyDescent="0.25"/>
  <cols>
    <col min="1" max="16384" width="10.875" style="22"/>
  </cols>
  <sheetData>
    <row r="1" spans="1:2" x14ac:dyDescent="0.25">
      <c r="A1" s="30" t="s">
        <v>44</v>
      </c>
    </row>
    <row r="2" spans="1:2" x14ac:dyDescent="0.25">
      <c r="A2" s="22" t="s">
        <v>40</v>
      </c>
    </row>
    <row r="3" spans="1:2" x14ac:dyDescent="0.25">
      <c r="B3" s="2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A3" sqref="A3"/>
    </sheetView>
  </sheetViews>
  <sheetFormatPr baseColWidth="10" defaultColWidth="10.875" defaultRowHeight="15.75" x14ac:dyDescent="0.25"/>
  <cols>
    <col min="1" max="16384" width="10.875" style="22"/>
  </cols>
  <sheetData>
    <row r="2" spans="1:2" x14ac:dyDescent="0.25">
      <c r="A2" s="30" t="s">
        <v>90</v>
      </c>
      <c r="B2" s="27"/>
    </row>
    <row r="3" spans="1:2" x14ac:dyDescent="0.25">
      <c r="A3" s="22" t="s">
        <v>40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2" zoomScaleNormal="145" workbookViewId="0"/>
  </sheetViews>
  <sheetFormatPr baseColWidth="10" defaultRowHeight="15.75" x14ac:dyDescent="0.25"/>
  <sheetData>
    <row r="1" spans="1:1" x14ac:dyDescent="0.25">
      <c r="A1" s="30" t="s">
        <v>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27"/>
  <sheetViews>
    <sheetView zoomScale="85" zoomScaleNormal="85" workbookViewId="0">
      <selection activeCell="C4" sqref="C4"/>
    </sheetView>
  </sheetViews>
  <sheetFormatPr baseColWidth="10" defaultRowHeight="15.75" x14ac:dyDescent="0.25"/>
  <cols>
    <col min="2" max="2" width="17.375" bestFit="1" customWidth="1"/>
    <col min="6" max="6" width="12.5" bestFit="1" customWidth="1"/>
    <col min="7" max="7" width="12.375" bestFit="1" customWidth="1"/>
  </cols>
  <sheetData>
    <row r="1" spans="2:10" ht="16.5" thickBot="1" x14ac:dyDescent="0.3">
      <c r="B1" s="22" t="s">
        <v>55</v>
      </c>
    </row>
    <row r="2" spans="2:10" x14ac:dyDescent="0.25">
      <c r="B2" s="1"/>
      <c r="C2" s="2" t="s">
        <v>0</v>
      </c>
      <c r="D2" s="2" t="s">
        <v>1</v>
      </c>
      <c r="E2" s="2" t="s">
        <v>2</v>
      </c>
      <c r="F2" s="2" t="s">
        <v>4</v>
      </c>
      <c r="G2" s="2" t="s">
        <v>5</v>
      </c>
      <c r="H2" s="3" t="s">
        <v>3</v>
      </c>
      <c r="I2" s="5"/>
      <c r="J2" s="5"/>
    </row>
    <row r="3" spans="2:10" x14ac:dyDescent="0.25">
      <c r="B3" s="4" t="s">
        <v>6</v>
      </c>
      <c r="C3" s="55">
        <v>93.08</v>
      </c>
      <c r="D3" s="55">
        <v>164.15</v>
      </c>
      <c r="E3" s="55">
        <v>66.69</v>
      </c>
      <c r="F3" s="55">
        <v>201.13500000000002</v>
      </c>
      <c r="G3" s="55">
        <v>36.295000000000002</v>
      </c>
      <c r="H3" s="56">
        <v>67.900000000000006</v>
      </c>
      <c r="I3" s="5"/>
      <c r="J3" s="20"/>
    </row>
    <row r="4" spans="2:10" x14ac:dyDescent="0.25">
      <c r="B4" s="4" t="s">
        <v>7</v>
      </c>
      <c r="C4" s="57">
        <v>91.7</v>
      </c>
      <c r="D4" s="55">
        <v>124.84</v>
      </c>
      <c r="E4" s="55">
        <v>71.900000000000006</v>
      </c>
      <c r="F4" s="55">
        <v>27.83</v>
      </c>
      <c r="G4" s="55">
        <v>26.2</v>
      </c>
      <c r="H4" s="56" t="s">
        <v>46</v>
      </c>
      <c r="I4" s="5"/>
      <c r="J4" s="5"/>
    </row>
    <row r="5" spans="2:10" ht="16.5" thickBot="1" x14ac:dyDescent="0.3">
      <c r="B5" s="6" t="s">
        <v>8</v>
      </c>
      <c r="C5" s="7">
        <v>184.78</v>
      </c>
      <c r="D5" s="7">
        <v>288.99</v>
      </c>
      <c r="E5" s="7">
        <v>138.59</v>
      </c>
      <c r="F5" s="7">
        <v>228.96500000000003</v>
      </c>
      <c r="G5" s="7">
        <v>62.495000000000005</v>
      </c>
      <c r="H5" s="8">
        <v>67.900000000000006</v>
      </c>
      <c r="I5" s="5"/>
      <c r="J5" s="5"/>
    </row>
    <row r="6" spans="2:10" x14ac:dyDescent="0.25">
      <c r="B6" s="5"/>
      <c r="C6" s="5"/>
      <c r="D6" s="5"/>
      <c r="E6" s="5"/>
      <c r="F6" s="5"/>
      <c r="G6" s="5"/>
      <c r="H6" s="5"/>
      <c r="I6" s="5"/>
      <c r="J6" s="5"/>
    </row>
    <row r="7" spans="2:10" x14ac:dyDescent="0.25">
      <c r="B7" s="5"/>
      <c r="C7" s="5"/>
      <c r="D7" s="5"/>
      <c r="E7" s="5"/>
      <c r="F7" s="5"/>
      <c r="G7" s="5"/>
      <c r="H7" s="5"/>
      <c r="I7" s="5"/>
      <c r="J7" s="5"/>
    </row>
    <row r="27" spans="2:2" x14ac:dyDescent="0.25">
      <c r="B27" s="25" t="s">
        <v>29</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31"/>
  <sheetViews>
    <sheetView zoomScale="89" zoomScaleNormal="115" workbookViewId="0">
      <selection activeCell="C5" sqref="C5"/>
    </sheetView>
  </sheetViews>
  <sheetFormatPr baseColWidth="10" defaultRowHeight="15.75" x14ac:dyDescent="0.25"/>
  <cols>
    <col min="2" max="2" width="18" customWidth="1"/>
    <col min="6" max="6" width="12.5" bestFit="1" customWidth="1"/>
    <col min="7" max="7" width="12.375" bestFit="1" customWidth="1"/>
  </cols>
  <sheetData>
    <row r="2" spans="2:10" ht="16.5" thickBot="1" x14ac:dyDescent="0.3"/>
    <row r="3" spans="2:10" x14ac:dyDescent="0.25">
      <c r="B3" s="14"/>
      <c r="C3" s="17" t="s">
        <v>0</v>
      </c>
      <c r="D3" s="17" t="s">
        <v>1</v>
      </c>
      <c r="E3" s="17" t="s">
        <v>2</v>
      </c>
      <c r="F3" s="17" t="s">
        <v>4</v>
      </c>
      <c r="G3" s="17" t="s">
        <v>5</v>
      </c>
      <c r="H3" s="18" t="s">
        <v>3</v>
      </c>
      <c r="I3" s="5"/>
      <c r="J3" s="19"/>
    </row>
    <row r="4" spans="2:10" x14ac:dyDescent="0.25">
      <c r="B4" s="15" t="s">
        <v>6</v>
      </c>
      <c r="C4" s="10">
        <v>3.8372428577317902E-2</v>
      </c>
      <c r="D4" s="10">
        <v>4.7593505363873585E-2</v>
      </c>
      <c r="E4" s="10">
        <v>5.3574871465295631E-2</v>
      </c>
      <c r="F4" s="10">
        <v>7.9720570749108211E-2</v>
      </c>
      <c r="G4" s="10">
        <v>4.479758084423599E-2</v>
      </c>
      <c r="H4" s="11">
        <v>3.7939319439012124E-2</v>
      </c>
      <c r="I4" s="5"/>
      <c r="J4" s="10"/>
    </row>
    <row r="5" spans="2:10" x14ac:dyDescent="0.25">
      <c r="B5" s="15" t="s">
        <v>7</v>
      </c>
      <c r="C5" s="10">
        <v>3.7803520633219283E-2</v>
      </c>
      <c r="D5" s="10">
        <v>3.6195998840243548E-2</v>
      </c>
      <c r="E5" s="10">
        <v>5.776028277634962E-2</v>
      </c>
      <c r="F5" s="10">
        <v>1.1030519223147047E-2</v>
      </c>
      <c r="G5" s="10">
        <v>3.2337694396445321E-2</v>
      </c>
      <c r="H5" s="11">
        <v>0</v>
      </c>
      <c r="I5" s="5"/>
      <c r="J5" s="10"/>
    </row>
    <row r="6" spans="2:10" ht="16.5" thickBot="1" x14ac:dyDescent="0.3">
      <c r="B6" s="16" t="s">
        <v>8</v>
      </c>
      <c r="C6" s="12">
        <v>7.6175949210537164E-2</v>
      </c>
      <c r="D6" s="12">
        <v>8.3789504204117127E-2</v>
      </c>
      <c r="E6" s="12">
        <v>0.11133515424164525</v>
      </c>
      <c r="F6" s="12">
        <v>9.0751089972255256E-2</v>
      </c>
      <c r="G6" s="12">
        <v>7.7135275240681311E-2</v>
      </c>
      <c r="H6" s="13">
        <v>3.7999999999999999E-2</v>
      </c>
      <c r="I6" s="5"/>
      <c r="J6" s="10"/>
    </row>
    <row r="7" spans="2:10" x14ac:dyDescent="0.25">
      <c r="B7" s="9"/>
      <c r="C7" s="9"/>
      <c r="D7" s="9"/>
      <c r="E7" s="9"/>
      <c r="F7" s="9"/>
      <c r="G7" s="9"/>
      <c r="H7" s="9"/>
    </row>
    <row r="24" spans="2:7" x14ac:dyDescent="0.25">
      <c r="D24" s="25" t="s">
        <v>73</v>
      </c>
    </row>
    <row r="26" spans="2:7" x14ac:dyDescent="0.25">
      <c r="B26" s="26"/>
    </row>
    <row r="27" spans="2:7" x14ac:dyDescent="0.25">
      <c r="G27" s="37" t="s">
        <v>89</v>
      </c>
    </row>
    <row r="28" spans="2:7" x14ac:dyDescent="0.25">
      <c r="C28" s="25"/>
      <c r="G28" s="37" t="s">
        <v>75</v>
      </c>
    </row>
    <row r="31" spans="2:7" x14ac:dyDescent="0.25">
      <c r="B31" t="s">
        <v>74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2"/>
  <sheetViews>
    <sheetView zoomScale="108" zoomScaleNormal="108" workbookViewId="0">
      <selection activeCell="I19" sqref="I19"/>
    </sheetView>
  </sheetViews>
  <sheetFormatPr baseColWidth="10" defaultRowHeight="15.75" x14ac:dyDescent="0.25"/>
  <cols>
    <col min="3" max="3" width="29.625" customWidth="1"/>
    <col min="6" max="6" width="12.5" bestFit="1" customWidth="1"/>
    <col min="7" max="7" width="12.375" bestFit="1" customWidth="1"/>
  </cols>
  <sheetData>
    <row r="1" spans="1:11" ht="16.5" thickBot="1" x14ac:dyDescent="0.3"/>
    <row r="2" spans="1:11" x14ac:dyDescent="0.25">
      <c r="A2" s="5"/>
      <c r="B2" s="14"/>
      <c r="C2" s="17" t="s">
        <v>0</v>
      </c>
      <c r="D2" s="17" t="s">
        <v>1</v>
      </c>
      <c r="E2" s="17" t="s">
        <v>2</v>
      </c>
      <c r="F2" s="17" t="s">
        <v>4</v>
      </c>
      <c r="G2" s="17" t="s">
        <v>5</v>
      </c>
      <c r="H2" s="18" t="s">
        <v>3</v>
      </c>
      <c r="I2" s="5"/>
      <c r="J2" s="19"/>
      <c r="K2" s="5"/>
    </row>
    <row r="3" spans="1:11" x14ac:dyDescent="0.25">
      <c r="A3" s="5"/>
      <c r="B3" s="15" t="s">
        <v>9</v>
      </c>
      <c r="C3" s="10">
        <v>6.1013315743908983E-3</v>
      </c>
      <c r="D3" s="10">
        <v>2.3919976804870975E-3</v>
      </c>
      <c r="E3" s="10">
        <v>5.310089974293059E-3</v>
      </c>
      <c r="F3" s="10">
        <v>7.084819659135949E-3</v>
      </c>
      <c r="G3" s="10">
        <v>3.2954825968896568E-3</v>
      </c>
      <c r="H3" s="11">
        <v>8.8841705313739729E-3</v>
      </c>
      <c r="I3" s="5"/>
      <c r="J3" s="10"/>
      <c r="K3" s="5"/>
    </row>
    <row r="4" spans="1:11" x14ac:dyDescent="0.25">
      <c r="A4" s="5"/>
      <c r="B4" s="15" t="s">
        <v>10</v>
      </c>
      <c r="C4" s="10">
        <v>7.6596446386610053E-3</v>
      </c>
      <c r="D4" s="10">
        <v>1.243838793853291E-2</v>
      </c>
      <c r="E4" s="10">
        <v>2.6413881748071976E-2</v>
      </c>
      <c r="F4" s="10">
        <v>3.2350376535869994E-2</v>
      </c>
      <c r="G4" s="10">
        <v>1.8359664280424584E-2</v>
      </c>
      <c r="H4" s="11">
        <v>8.3812929541263893E-3</v>
      </c>
      <c r="I4" s="5"/>
      <c r="J4" s="10"/>
      <c r="K4" s="5"/>
    </row>
    <row r="5" spans="1:11" x14ac:dyDescent="0.25">
      <c r="A5" s="5"/>
      <c r="B5" s="15" t="s">
        <v>11</v>
      </c>
      <c r="C5" s="10">
        <v>2.4611452364265988E-2</v>
      </c>
      <c r="D5" s="10">
        <v>3.2763119744853582E-2</v>
      </c>
      <c r="E5" s="10">
        <v>2.1850899742930596E-2</v>
      </c>
      <c r="F5" s="10">
        <v>4.0285374554102263E-2</v>
      </c>
      <c r="G5" s="10">
        <v>2.3142433966921748E-2</v>
      </c>
      <c r="H5" s="11">
        <v>2.0673855953511761E-2</v>
      </c>
      <c r="I5" s="5"/>
      <c r="J5" s="10"/>
      <c r="K5" s="5"/>
    </row>
    <row r="6" spans="1:11" ht="16.5" thickBot="1" x14ac:dyDescent="0.3">
      <c r="A6" s="5"/>
      <c r="B6" s="16" t="s">
        <v>8</v>
      </c>
      <c r="C6" s="12">
        <v>3.8372428577317888E-2</v>
      </c>
      <c r="D6" s="12">
        <v>4.7593505363873585E-2</v>
      </c>
      <c r="E6" s="12">
        <v>5.3574871465295631E-2</v>
      </c>
      <c r="F6" s="12">
        <v>7.9720570749108211E-2</v>
      </c>
      <c r="G6" s="12">
        <v>4.479758084423599E-2</v>
      </c>
      <c r="H6" s="13">
        <v>3.7939319439012124E-2</v>
      </c>
      <c r="I6" s="5"/>
      <c r="J6" s="10"/>
      <c r="K6" s="5"/>
    </row>
    <row r="7" spans="1:11" x14ac:dyDescent="0.25">
      <c r="A7" s="5"/>
      <c r="B7" s="5"/>
      <c r="C7" s="5"/>
      <c r="D7" s="5"/>
      <c r="E7" s="5"/>
      <c r="F7" s="5"/>
      <c r="G7" s="5"/>
      <c r="H7" s="5"/>
      <c r="I7" s="5"/>
      <c r="J7" s="5"/>
      <c r="K7" s="5"/>
    </row>
    <row r="27" spans="3:4" x14ac:dyDescent="0.25">
      <c r="D27" s="26"/>
    </row>
    <row r="29" spans="3:4" x14ac:dyDescent="0.25">
      <c r="C29" s="38" t="s">
        <v>79</v>
      </c>
    </row>
    <row r="31" spans="3:4" ht="45.95" customHeight="1" x14ac:dyDescent="0.25">
      <c r="C31" s="39" t="s">
        <v>76</v>
      </c>
    </row>
    <row r="32" spans="3:4" x14ac:dyDescent="0.25">
      <c r="C32" s="38" t="s">
        <v>77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J28"/>
  <sheetViews>
    <sheetView zoomScale="85" zoomScaleNormal="85" workbookViewId="0">
      <selection activeCell="G11" sqref="G11"/>
    </sheetView>
  </sheetViews>
  <sheetFormatPr baseColWidth="10" defaultRowHeight="15.75" x14ac:dyDescent="0.25"/>
  <cols>
    <col min="4" max="4" width="19.625" customWidth="1"/>
    <col min="6" max="7" width="12.5" bestFit="1" customWidth="1"/>
  </cols>
  <sheetData>
    <row r="1" spans="2:10" ht="16.5" thickBot="1" x14ac:dyDescent="0.3"/>
    <row r="2" spans="2:10" x14ac:dyDescent="0.25">
      <c r="B2" s="14"/>
      <c r="C2" s="17" t="s">
        <v>0</v>
      </c>
      <c r="D2" s="17" t="s">
        <v>1</v>
      </c>
      <c r="E2" s="17" t="s">
        <v>2</v>
      </c>
      <c r="F2" s="17" t="s">
        <v>4</v>
      </c>
      <c r="G2" s="17" t="s">
        <v>5</v>
      </c>
      <c r="H2" s="18" t="s">
        <v>3</v>
      </c>
      <c r="I2" s="5"/>
      <c r="J2" s="19"/>
    </row>
    <row r="3" spans="2:10" x14ac:dyDescent="0.25">
      <c r="B3" s="15" t="s">
        <v>9</v>
      </c>
      <c r="C3" s="10">
        <v>0.15900300816501936</v>
      </c>
      <c r="D3" s="10">
        <v>5.0258909533962837E-2</v>
      </c>
      <c r="E3" s="10">
        <v>9.9115309641625432E-2</v>
      </c>
      <c r="F3" s="10">
        <v>8.8870659010117592E-2</v>
      </c>
      <c r="G3" s="10">
        <v>7.3563851770216279E-2</v>
      </c>
      <c r="H3" s="11">
        <v>0.23416789396170837</v>
      </c>
      <c r="I3" s="5"/>
      <c r="J3" s="10"/>
    </row>
    <row r="4" spans="2:10" x14ac:dyDescent="0.25">
      <c r="B4" s="15" t="s">
        <v>10</v>
      </c>
      <c r="C4" s="10">
        <v>0.19961323592608507</v>
      </c>
      <c r="D4" s="10">
        <v>0.26134632957660681</v>
      </c>
      <c r="E4" s="10">
        <v>0.49302744039586138</v>
      </c>
      <c r="F4" s="10">
        <v>0.40579710144927533</v>
      </c>
      <c r="G4" s="10">
        <v>0.40983606557377045</v>
      </c>
      <c r="H4" s="11">
        <v>0.22091310751104565</v>
      </c>
      <c r="I4" s="5"/>
      <c r="J4" s="10"/>
    </row>
    <row r="5" spans="2:10" x14ac:dyDescent="0.25">
      <c r="B5" s="15" t="s">
        <v>11</v>
      </c>
      <c r="C5" s="10">
        <v>0.64138375590889563</v>
      </c>
      <c r="D5" s="10">
        <v>0.68839476088943041</v>
      </c>
      <c r="E5" s="10">
        <v>0.40785724996251316</v>
      </c>
      <c r="F5" s="10">
        <v>0.50533223954060713</v>
      </c>
      <c r="G5" s="10">
        <v>0.5166000826560132</v>
      </c>
      <c r="H5" s="11">
        <v>0.5449189985272459</v>
      </c>
      <c r="I5" s="5"/>
      <c r="J5" s="10"/>
    </row>
    <row r="6" spans="2:10" ht="16.5" thickBot="1" x14ac:dyDescent="0.3">
      <c r="B6" s="16" t="s">
        <v>8</v>
      </c>
      <c r="C6" s="12">
        <f>SUM(C3:C5)</f>
        <v>1</v>
      </c>
      <c r="D6" s="12">
        <v>1</v>
      </c>
      <c r="E6" s="12">
        <v>1</v>
      </c>
      <c r="F6" s="12">
        <v>1</v>
      </c>
      <c r="G6" s="12">
        <v>1</v>
      </c>
      <c r="H6" s="13">
        <v>0.99999999999999989</v>
      </c>
      <c r="I6" s="5"/>
      <c r="J6" s="10"/>
    </row>
    <row r="25" spans="4:4" x14ac:dyDescent="0.25">
      <c r="D25" s="38" t="s">
        <v>78</v>
      </c>
    </row>
    <row r="27" spans="4:4" ht="38.1" customHeight="1" x14ac:dyDescent="0.25">
      <c r="D27" s="39" t="s">
        <v>76</v>
      </c>
    </row>
    <row r="28" spans="4:4" x14ac:dyDescent="0.25">
      <c r="D28" s="38" t="s">
        <v>77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2"/>
  <sheetViews>
    <sheetView zoomScaleNormal="70" workbookViewId="0">
      <selection activeCell="H7" sqref="H7"/>
    </sheetView>
  </sheetViews>
  <sheetFormatPr baseColWidth="10" defaultRowHeight="15.75" x14ac:dyDescent="0.25"/>
  <cols>
    <col min="2" max="2" width="28.625" customWidth="1"/>
    <col min="6" max="6" width="12.375" bestFit="1" customWidth="1"/>
  </cols>
  <sheetData>
    <row r="1" spans="2:8" ht="16.5" thickBot="1" x14ac:dyDescent="0.3"/>
    <row r="2" spans="2:8" x14ac:dyDescent="0.25">
      <c r="B2" s="14"/>
      <c r="C2" s="17" t="s">
        <v>0</v>
      </c>
      <c r="D2" s="17" t="s">
        <v>1</v>
      </c>
      <c r="E2" s="17" t="s">
        <v>2</v>
      </c>
      <c r="F2" s="17" t="s">
        <v>4</v>
      </c>
      <c r="G2" s="17" t="s">
        <v>5</v>
      </c>
      <c r="H2" s="18" t="s">
        <v>47</v>
      </c>
    </row>
    <row r="3" spans="2:8" x14ac:dyDescent="0.25">
      <c r="B3" s="15" t="s">
        <v>9</v>
      </c>
      <c r="C3" s="10">
        <v>2.2014263923815811E-2</v>
      </c>
      <c r="D3" s="10">
        <v>1.6207596404755002E-2</v>
      </c>
      <c r="E3" s="10">
        <v>2.9643316195372756E-2</v>
      </c>
      <c r="F3" s="10">
        <v>3.6623067776456607E-3</v>
      </c>
      <c r="G3" s="10">
        <v>3.5793631202172302E-3</v>
      </c>
      <c r="H3" s="11">
        <v>0</v>
      </c>
    </row>
    <row r="4" spans="2:8" x14ac:dyDescent="0.25">
      <c r="B4" s="15" t="s">
        <v>10</v>
      </c>
      <c r="C4" s="10">
        <v>1.5789256709403472E-2</v>
      </c>
      <c r="D4" s="10">
        <v>1.8005218904030153E-2</v>
      </c>
      <c r="E4" s="10">
        <v>2.8116966580976864E-2</v>
      </c>
      <c r="F4" s="10">
        <v>7.3682124455013874E-3</v>
      </c>
      <c r="G4" s="10">
        <v>2.8758331276228091E-2</v>
      </c>
      <c r="H4" s="11">
        <v>0</v>
      </c>
    </row>
    <row r="5" spans="2:8" x14ac:dyDescent="0.25">
      <c r="B5" s="15" t="s">
        <v>11</v>
      </c>
      <c r="C5" s="10">
        <v>0</v>
      </c>
      <c r="D5" s="10">
        <v>1.9831835314583937E-3</v>
      </c>
      <c r="E5" s="10">
        <v>0</v>
      </c>
      <c r="F5" s="10">
        <v>0</v>
      </c>
      <c r="G5" s="10">
        <v>0</v>
      </c>
      <c r="H5" s="11">
        <v>0</v>
      </c>
    </row>
    <row r="6" spans="2:8" ht="16.5" thickBot="1" x14ac:dyDescent="0.3">
      <c r="B6" s="16" t="s">
        <v>8</v>
      </c>
      <c r="C6" s="12">
        <v>3.7803520633219283E-2</v>
      </c>
      <c r="D6" s="12">
        <v>3.6195998840243548E-2</v>
      </c>
      <c r="E6" s="12">
        <v>5.776028277634962E-2</v>
      </c>
      <c r="F6" s="12">
        <v>1.1030519223147048E-2</v>
      </c>
      <c r="G6" s="12">
        <v>3.2337694396445321E-2</v>
      </c>
      <c r="H6" s="13">
        <v>0</v>
      </c>
    </row>
    <row r="28" spans="2:4" x14ac:dyDescent="0.25">
      <c r="C28" s="26"/>
      <c r="D28" s="37" t="s">
        <v>82</v>
      </c>
    </row>
    <row r="30" spans="2:4" ht="36.950000000000003" customHeight="1" x14ac:dyDescent="0.25">
      <c r="B30" s="39" t="s">
        <v>80</v>
      </c>
    </row>
    <row r="31" spans="2:4" ht="45.95" customHeight="1" x14ac:dyDescent="0.25">
      <c r="B31" s="39" t="s">
        <v>81</v>
      </c>
    </row>
    <row r="32" spans="2:4" x14ac:dyDescent="0.25">
      <c r="B32" s="40" t="s">
        <v>77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32"/>
  <sheetViews>
    <sheetView zoomScale="85" zoomScaleNormal="85" workbookViewId="0">
      <selection activeCell="H17" sqref="H17"/>
    </sheetView>
  </sheetViews>
  <sheetFormatPr baseColWidth="10" defaultRowHeight="15.75" x14ac:dyDescent="0.25"/>
  <cols>
    <col min="4" max="4" width="26.5" customWidth="1"/>
    <col min="6" max="6" width="12.375" bestFit="1" customWidth="1"/>
  </cols>
  <sheetData>
    <row r="2" spans="2:8" ht="16.5" thickBot="1" x14ac:dyDescent="0.3"/>
    <row r="3" spans="2:8" x14ac:dyDescent="0.25">
      <c r="B3" s="14"/>
      <c r="C3" s="17" t="s">
        <v>0</v>
      </c>
      <c r="D3" s="17" t="s">
        <v>1</v>
      </c>
      <c r="E3" s="17" t="s">
        <v>2</v>
      </c>
      <c r="F3" s="17" t="s">
        <v>4</v>
      </c>
      <c r="G3" s="17" t="s">
        <v>5</v>
      </c>
      <c r="H3" s="18" t="s">
        <v>47</v>
      </c>
    </row>
    <row r="4" spans="2:8" x14ac:dyDescent="0.25">
      <c r="B4" s="15" t="s">
        <v>9</v>
      </c>
      <c r="C4" s="51">
        <v>0.58233369683751368</v>
      </c>
      <c r="D4" s="51">
        <v>0.44777314963152831</v>
      </c>
      <c r="E4" s="51">
        <v>0.51321279554937416</v>
      </c>
      <c r="F4" s="51">
        <v>0.33201581027667987</v>
      </c>
      <c r="G4" s="51">
        <v>0.11068702290076336</v>
      </c>
      <c r="H4" s="53" t="s">
        <v>46</v>
      </c>
    </row>
    <row r="5" spans="2:8" x14ac:dyDescent="0.25">
      <c r="B5" s="15" t="s">
        <v>10</v>
      </c>
      <c r="C5" s="51">
        <v>0.41766630316248632</v>
      </c>
      <c r="D5" s="51">
        <v>0.49743671900032038</v>
      </c>
      <c r="E5" s="51">
        <v>0.48678720445062584</v>
      </c>
      <c r="F5" s="51">
        <v>0.66798418972332008</v>
      </c>
      <c r="G5" s="51">
        <v>0.88931297709923673</v>
      </c>
      <c r="H5" s="53" t="s">
        <v>46</v>
      </c>
    </row>
    <row r="6" spans="2:8" x14ac:dyDescent="0.25">
      <c r="B6" s="15" t="s">
        <v>11</v>
      </c>
      <c r="C6" s="51">
        <v>0</v>
      </c>
      <c r="D6" s="51">
        <v>5.4790131368151231E-2</v>
      </c>
      <c r="E6" s="51">
        <v>0</v>
      </c>
      <c r="F6" s="51">
        <v>0</v>
      </c>
      <c r="G6" s="51">
        <v>0</v>
      </c>
      <c r="H6" s="53" t="s">
        <v>46</v>
      </c>
    </row>
    <row r="7" spans="2:8" ht="16.5" thickBot="1" x14ac:dyDescent="0.3">
      <c r="B7" s="16" t="s">
        <v>8</v>
      </c>
      <c r="C7" s="52">
        <v>1</v>
      </c>
      <c r="D7" s="52">
        <v>0.99999999999999989</v>
      </c>
      <c r="E7" s="52">
        <v>1</v>
      </c>
      <c r="F7" s="52">
        <v>1</v>
      </c>
      <c r="G7" s="52">
        <v>1</v>
      </c>
      <c r="H7" s="54" t="s">
        <v>46</v>
      </c>
    </row>
    <row r="28" spans="4:6" x14ac:dyDescent="0.25">
      <c r="F28" s="37" t="s">
        <v>83</v>
      </c>
    </row>
    <row r="30" spans="4:6" ht="57" customHeight="1" x14ac:dyDescent="0.25">
      <c r="D30" s="39" t="s">
        <v>80</v>
      </c>
    </row>
    <row r="31" spans="4:6" ht="44.1" customHeight="1" x14ac:dyDescent="0.25">
      <c r="D31" s="39" t="s">
        <v>81</v>
      </c>
    </row>
    <row r="32" spans="4:6" x14ac:dyDescent="0.25">
      <c r="D32" s="40" t="s">
        <v>77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J26"/>
  <sheetViews>
    <sheetView zoomScale="83" workbookViewId="0">
      <selection activeCell="H10" sqref="H10"/>
    </sheetView>
  </sheetViews>
  <sheetFormatPr baseColWidth="10" defaultRowHeight="15.75" x14ac:dyDescent="0.25"/>
  <cols>
    <col min="3" max="3" width="21" bestFit="1" customWidth="1"/>
    <col min="7" max="7" width="12.5" bestFit="1" customWidth="1"/>
    <col min="8" max="8" width="12.375" bestFit="1" customWidth="1"/>
  </cols>
  <sheetData>
    <row r="2" spans="3:10" ht="16.5" thickBot="1" x14ac:dyDescent="0.3"/>
    <row r="3" spans="3:10" x14ac:dyDescent="0.25">
      <c r="C3" s="14"/>
      <c r="D3" s="17" t="s">
        <v>0</v>
      </c>
      <c r="E3" s="17" t="s">
        <v>1</v>
      </c>
      <c r="F3" s="17" t="s">
        <v>2</v>
      </c>
      <c r="G3" s="17" t="s">
        <v>4</v>
      </c>
      <c r="H3" s="17" t="s">
        <v>5</v>
      </c>
      <c r="I3" s="18" t="s">
        <v>3</v>
      </c>
      <c r="J3" s="19"/>
    </row>
    <row r="4" spans="3:10" x14ac:dyDescent="0.25">
      <c r="C4" s="15" t="s">
        <v>12</v>
      </c>
      <c r="D4" s="10">
        <v>4.4226408871665922E-2</v>
      </c>
      <c r="E4" s="10">
        <v>5.9652073064656426E-2</v>
      </c>
      <c r="F4" s="10">
        <v>5.7310411311053987E-2</v>
      </c>
      <c r="G4" s="10">
        <v>8.3688069758224334E-2</v>
      </c>
      <c r="H4" s="10">
        <v>4.640212293260923E-2</v>
      </c>
      <c r="I4" s="11">
        <v>3.7939319439012124E-2</v>
      </c>
      <c r="J4" s="10"/>
    </row>
    <row r="5" spans="3:10" x14ac:dyDescent="0.25">
      <c r="C5" s="15" t="s">
        <v>13</v>
      </c>
      <c r="D5" s="10">
        <v>3.1949540338871256E-2</v>
      </c>
      <c r="E5" s="10">
        <v>2.4137431139460715E-2</v>
      </c>
      <c r="F5" s="10">
        <v>5.4024742930591264E-2</v>
      </c>
      <c r="G5" s="10">
        <v>7.063020214030916E-3</v>
      </c>
      <c r="H5" s="10">
        <v>3.0733152308072078E-2</v>
      </c>
      <c r="I5" s="11">
        <v>0</v>
      </c>
      <c r="J5" s="10"/>
    </row>
    <row r="6" spans="3:10" ht="16.5" thickBot="1" x14ac:dyDescent="0.3">
      <c r="C6" s="16" t="s">
        <v>8</v>
      </c>
      <c r="D6" s="12">
        <v>7.6175949210537178E-2</v>
      </c>
      <c r="E6" s="12">
        <v>8.3789504204117141E-2</v>
      </c>
      <c r="F6" s="12">
        <v>0.11133515424164525</v>
      </c>
      <c r="G6" s="12">
        <v>9.0751089972255256E-2</v>
      </c>
      <c r="H6" s="12">
        <v>7.7135275240681311E-2</v>
      </c>
      <c r="I6" s="13">
        <v>3.7939319439012124E-2</v>
      </c>
      <c r="J6" s="10"/>
    </row>
    <row r="24" spans="3:5" x14ac:dyDescent="0.25">
      <c r="E24" s="37" t="s">
        <v>84</v>
      </c>
    </row>
    <row r="26" spans="3:5" x14ac:dyDescent="0.25">
      <c r="C26" s="38" t="s">
        <v>77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I25"/>
  <sheetViews>
    <sheetView workbookViewId="0">
      <selection activeCell="J16" sqref="J16"/>
    </sheetView>
  </sheetViews>
  <sheetFormatPr baseColWidth="10" defaultRowHeight="15.75" x14ac:dyDescent="0.25"/>
  <cols>
    <col min="3" max="3" width="21" bestFit="1" customWidth="1"/>
    <col min="7" max="7" width="12.375" bestFit="1" customWidth="1"/>
  </cols>
  <sheetData>
    <row r="1" spans="3:9" ht="16.5" thickBot="1" x14ac:dyDescent="0.3"/>
    <row r="2" spans="3:9" x14ac:dyDescent="0.25">
      <c r="C2" s="14"/>
      <c r="D2" s="17" t="s">
        <v>0</v>
      </c>
      <c r="E2" s="17" t="s">
        <v>1</v>
      </c>
      <c r="F2" s="17" t="s">
        <v>2</v>
      </c>
      <c r="G2" s="17" t="s">
        <v>4</v>
      </c>
      <c r="H2" s="17" t="s">
        <v>5</v>
      </c>
      <c r="I2" s="18" t="s">
        <v>3</v>
      </c>
    </row>
    <row r="3" spans="3:9" x14ac:dyDescent="0.25">
      <c r="C3" s="15" t="s">
        <v>12</v>
      </c>
      <c r="D3" s="10">
        <v>0.58058231410325789</v>
      </c>
      <c r="E3" s="10">
        <v>0.71192774836499528</v>
      </c>
      <c r="F3" s="10">
        <v>0.51475575438343313</v>
      </c>
      <c r="G3" s="10">
        <v>0.92217151092961813</v>
      </c>
      <c r="H3" s="10">
        <v>0.60156812545003602</v>
      </c>
      <c r="I3" s="11">
        <v>1</v>
      </c>
    </row>
    <row r="4" spans="3:9" x14ac:dyDescent="0.25">
      <c r="C4" s="15" t="s">
        <v>13</v>
      </c>
      <c r="D4" s="10">
        <v>0.419417685896742</v>
      </c>
      <c r="E4" s="10">
        <v>0.28807225163500466</v>
      </c>
      <c r="F4" s="10">
        <v>0.48524424561656682</v>
      </c>
      <c r="G4" s="10">
        <v>7.7828489070381937E-2</v>
      </c>
      <c r="H4" s="10">
        <v>0.39843187454996398</v>
      </c>
      <c r="I4" s="11">
        <v>0</v>
      </c>
    </row>
    <row r="5" spans="3:9" ht="16.5" thickBot="1" x14ac:dyDescent="0.3">
      <c r="C5" s="16" t="s">
        <v>8</v>
      </c>
      <c r="D5" s="12">
        <v>0.99999999999999989</v>
      </c>
      <c r="E5" s="12">
        <v>1</v>
      </c>
      <c r="F5" s="12">
        <v>1</v>
      </c>
      <c r="G5" s="12">
        <v>1</v>
      </c>
      <c r="H5" s="12">
        <v>1</v>
      </c>
      <c r="I5" s="13">
        <v>1</v>
      </c>
    </row>
    <row r="23" spans="4:6" x14ac:dyDescent="0.25">
      <c r="F23" s="37" t="s">
        <v>85</v>
      </c>
    </row>
    <row r="25" spans="4:6" x14ac:dyDescent="0.25">
      <c r="D25" s="38" t="s">
        <v>77</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H26"/>
  <sheetViews>
    <sheetView workbookViewId="0">
      <selection activeCell="J16" sqref="J16"/>
    </sheetView>
  </sheetViews>
  <sheetFormatPr baseColWidth="10" defaultRowHeight="15.75" x14ac:dyDescent="0.25"/>
  <cols>
    <col min="2" max="2" width="17.875" bestFit="1" customWidth="1"/>
    <col min="6" max="6" width="12.375" bestFit="1" customWidth="1"/>
  </cols>
  <sheetData>
    <row r="2" spans="2:8" ht="16.5" thickBot="1" x14ac:dyDescent="0.3"/>
    <row r="3" spans="2:8" x14ac:dyDescent="0.25">
      <c r="B3" s="14"/>
      <c r="C3" s="17" t="s">
        <v>0</v>
      </c>
      <c r="D3" s="17" t="s">
        <v>1</v>
      </c>
      <c r="E3" s="17" t="s">
        <v>2</v>
      </c>
      <c r="F3" s="17" t="s">
        <v>4</v>
      </c>
      <c r="G3" s="17" t="s">
        <v>5</v>
      </c>
      <c r="H3" s="18" t="s">
        <v>3</v>
      </c>
    </row>
    <row r="4" spans="2:8" x14ac:dyDescent="0.25">
      <c r="B4" s="15" t="s">
        <v>48</v>
      </c>
      <c r="C4" s="10">
        <v>0.8676360924683072</v>
      </c>
      <c r="D4" s="10">
        <v>0.79785165743170994</v>
      </c>
      <c r="E4" s="10">
        <v>0.9313148303896831</v>
      </c>
      <c r="F4" s="10">
        <v>0.94060953373274292</v>
      </c>
      <c r="G4" s="10">
        <v>0.96542093363479198</v>
      </c>
      <c r="H4" s="11">
        <v>1</v>
      </c>
    </row>
    <row r="5" spans="2:8" x14ac:dyDescent="0.25">
      <c r="B5" s="15" t="s">
        <v>7</v>
      </c>
      <c r="C5" s="10">
        <v>0.13236390753169275</v>
      </c>
      <c r="D5" s="10">
        <v>0.20214834256829009</v>
      </c>
      <c r="E5" s="10">
        <v>6.8685169610316801E-2</v>
      </c>
      <c r="F5" s="10">
        <v>5.9390466267257101E-2</v>
      </c>
      <c r="G5" s="10">
        <v>3.457906636520814E-2</v>
      </c>
      <c r="H5" s="11">
        <v>0</v>
      </c>
    </row>
    <row r="6" spans="2:8" ht="16.5" thickBot="1" x14ac:dyDescent="0.3">
      <c r="B6" s="16" t="s">
        <v>8</v>
      </c>
      <c r="C6" s="12">
        <v>1</v>
      </c>
      <c r="D6" s="12">
        <v>1</v>
      </c>
      <c r="E6" s="12">
        <v>0.99999999999999989</v>
      </c>
      <c r="F6" s="12">
        <v>1</v>
      </c>
      <c r="G6" s="12">
        <v>1.0000000000000002</v>
      </c>
      <c r="H6" s="13">
        <v>1</v>
      </c>
    </row>
    <row r="24" spans="2:3" x14ac:dyDescent="0.25">
      <c r="C24" s="37" t="s">
        <v>88</v>
      </c>
    </row>
    <row r="25" spans="2:3" ht="38.25" x14ac:dyDescent="0.25">
      <c r="B25" s="39" t="s">
        <v>86</v>
      </c>
    </row>
    <row r="26" spans="2:3" ht="21" customHeight="1" x14ac:dyDescent="0.25">
      <c r="B26" s="40" t="s">
        <v>77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5"/>
  <sheetViews>
    <sheetView workbookViewId="0">
      <selection activeCell="H6" sqref="H6"/>
    </sheetView>
  </sheetViews>
  <sheetFormatPr baseColWidth="10" defaultRowHeight="15.75" x14ac:dyDescent="0.25"/>
  <cols>
    <col min="2" max="2" width="17.875" bestFit="1" customWidth="1"/>
    <col min="6" max="6" width="12.5" bestFit="1" customWidth="1"/>
    <col min="7" max="7" width="12.375" bestFit="1" customWidth="1"/>
  </cols>
  <sheetData>
    <row r="1" spans="1:8" ht="16.5" thickBot="1" x14ac:dyDescent="0.3">
      <c r="A1" s="5"/>
      <c r="B1" s="5"/>
      <c r="C1" s="5"/>
      <c r="D1" s="5"/>
      <c r="E1" s="5"/>
      <c r="F1" s="5"/>
      <c r="G1" s="5"/>
      <c r="H1" s="5"/>
    </row>
    <row r="2" spans="1:8" x14ac:dyDescent="0.25">
      <c r="A2" s="5"/>
      <c r="B2" s="21"/>
      <c r="C2" s="2" t="s">
        <v>0</v>
      </c>
      <c r="D2" s="2" t="s">
        <v>1</v>
      </c>
      <c r="E2" s="2" t="s">
        <v>2</v>
      </c>
      <c r="F2" s="2" t="s">
        <v>4</v>
      </c>
      <c r="G2" s="2" t="s">
        <v>5</v>
      </c>
      <c r="H2" s="3" t="s">
        <v>47</v>
      </c>
    </row>
    <row r="3" spans="1:8" x14ac:dyDescent="0.25">
      <c r="A3" s="5"/>
      <c r="B3" s="4" t="s">
        <v>48</v>
      </c>
      <c r="C3" s="10">
        <v>0</v>
      </c>
      <c r="D3" s="10">
        <v>0</v>
      </c>
      <c r="E3" s="10">
        <v>3.7174721189591076E-3</v>
      </c>
      <c r="F3" s="10">
        <v>0.1419753086419753</v>
      </c>
      <c r="G3" s="10">
        <v>0</v>
      </c>
      <c r="H3" s="11" t="s">
        <v>46</v>
      </c>
    </row>
    <row r="4" spans="1:8" x14ac:dyDescent="0.25">
      <c r="A4" s="5"/>
      <c r="B4" s="4" t="s">
        <v>7</v>
      </c>
      <c r="C4" s="10">
        <v>1</v>
      </c>
      <c r="D4" s="10">
        <v>1</v>
      </c>
      <c r="E4" s="10">
        <v>0.99628252788104088</v>
      </c>
      <c r="F4" s="10">
        <v>0.85802469135802473</v>
      </c>
      <c r="G4" s="10">
        <v>1</v>
      </c>
      <c r="H4" s="11" t="s">
        <v>46</v>
      </c>
    </row>
    <row r="5" spans="1:8" ht="16.5" thickBot="1" x14ac:dyDescent="0.3">
      <c r="A5" s="5"/>
      <c r="B5" s="6" t="s">
        <v>8</v>
      </c>
      <c r="C5" s="12">
        <v>1</v>
      </c>
      <c r="D5" s="12">
        <v>1</v>
      </c>
      <c r="E5" s="12">
        <v>1</v>
      </c>
      <c r="F5" s="12">
        <v>1</v>
      </c>
      <c r="G5" s="12">
        <v>1</v>
      </c>
      <c r="H5" s="13" t="s">
        <v>46</v>
      </c>
    </row>
    <row r="6" spans="1:8" x14ac:dyDescent="0.25">
      <c r="A6" s="5"/>
      <c r="B6" s="5"/>
      <c r="C6" s="5"/>
      <c r="D6" s="5"/>
      <c r="E6" s="5"/>
      <c r="F6" s="5"/>
      <c r="G6" s="5"/>
      <c r="H6" s="5"/>
    </row>
    <row r="7" spans="1:8" x14ac:dyDescent="0.25">
      <c r="A7" s="5"/>
      <c r="B7" s="5"/>
      <c r="C7" s="5"/>
      <c r="D7" s="5"/>
      <c r="E7" s="5"/>
      <c r="F7" s="5"/>
      <c r="G7" s="5"/>
      <c r="H7" s="5"/>
    </row>
    <row r="8" spans="1:8" x14ac:dyDescent="0.25">
      <c r="A8" s="5"/>
      <c r="B8" s="5"/>
      <c r="C8" s="5"/>
      <c r="D8" s="5"/>
      <c r="E8" s="5"/>
      <c r="F8" s="5"/>
      <c r="G8" s="5"/>
      <c r="H8" s="5"/>
    </row>
    <row r="9" spans="1:8" x14ac:dyDescent="0.25">
      <c r="A9" s="5"/>
      <c r="B9" s="5"/>
      <c r="C9" s="5"/>
      <c r="D9" s="5"/>
      <c r="E9" s="5"/>
      <c r="F9" s="5"/>
      <c r="G9" s="5"/>
      <c r="H9" s="5"/>
    </row>
    <row r="10" spans="1:8" x14ac:dyDescent="0.25">
      <c r="A10" s="5"/>
      <c r="B10" s="5"/>
      <c r="C10" s="5"/>
      <c r="D10" s="5"/>
      <c r="E10" s="5"/>
      <c r="F10" s="20"/>
      <c r="G10" s="5"/>
      <c r="H10" s="5"/>
    </row>
    <row r="11" spans="1:8" x14ac:dyDescent="0.25">
      <c r="A11" s="5"/>
      <c r="B11" s="5"/>
      <c r="C11" s="5"/>
      <c r="D11" s="5"/>
      <c r="E11" s="5"/>
      <c r="F11" s="10"/>
      <c r="G11" s="5"/>
      <c r="H11" s="5"/>
    </row>
    <row r="12" spans="1:8" x14ac:dyDescent="0.25">
      <c r="A12" s="5"/>
      <c r="B12" s="5"/>
      <c r="C12" s="5"/>
      <c r="D12" s="5"/>
      <c r="E12" s="5"/>
      <c r="F12" s="10"/>
      <c r="G12" s="5"/>
      <c r="H12" s="5"/>
    </row>
    <row r="13" spans="1:8" x14ac:dyDescent="0.25">
      <c r="A13" s="5"/>
      <c r="B13" s="5"/>
      <c r="C13" s="5"/>
      <c r="D13" s="5"/>
      <c r="E13" s="5"/>
      <c r="F13" s="10"/>
      <c r="G13" s="5"/>
      <c r="H13" s="5"/>
    </row>
    <row r="14" spans="1:8" x14ac:dyDescent="0.25">
      <c r="A14" s="5"/>
      <c r="B14" s="5"/>
      <c r="C14" s="5"/>
      <c r="D14" s="5"/>
      <c r="E14" s="5"/>
      <c r="F14" s="5"/>
      <c r="G14" s="5"/>
      <c r="H14" s="5"/>
    </row>
    <row r="23" spans="3:4" x14ac:dyDescent="0.25">
      <c r="D23" s="37" t="s">
        <v>87</v>
      </c>
    </row>
    <row r="24" spans="3:4" ht="63.75" x14ac:dyDescent="0.25">
      <c r="C24" s="39" t="s">
        <v>86</v>
      </c>
    </row>
    <row r="25" spans="3:4" x14ac:dyDescent="0.25">
      <c r="C25" s="40" t="s">
        <v>77</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1"/>
  <sheetViews>
    <sheetView topLeftCell="B1" zoomScale="109" zoomScaleNormal="55" workbookViewId="0">
      <selection activeCell="D9" sqref="D9"/>
    </sheetView>
  </sheetViews>
  <sheetFormatPr baseColWidth="10" defaultRowHeight="15.75" x14ac:dyDescent="0.25"/>
  <cols>
    <col min="2" max="2" width="70.375" bestFit="1" customWidth="1"/>
    <col min="6" max="6" width="12.375" bestFit="1" customWidth="1"/>
  </cols>
  <sheetData>
    <row r="1" spans="2:8" ht="16.5" thickBot="1" x14ac:dyDescent="0.3"/>
    <row r="2" spans="2:8" x14ac:dyDescent="0.25">
      <c r="B2" s="14"/>
      <c r="C2" s="17" t="s">
        <v>0</v>
      </c>
      <c r="D2" s="17" t="s">
        <v>1</v>
      </c>
      <c r="E2" s="17" t="s">
        <v>2</v>
      </c>
      <c r="F2" s="17" t="s">
        <v>4</v>
      </c>
      <c r="G2" s="17" t="s">
        <v>5</v>
      </c>
      <c r="H2" s="18" t="s">
        <v>3</v>
      </c>
    </row>
    <row r="3" spans="2:8" x14ac:dyDescent="0.25">
      <c r="B3" s="15" t="s">
        <v>23</v>
      </c>
      <c r="C3" s="10">
        <v>2.7414766871418562E-2</v>
      </c>
      <c r="D3" s="10">
        <v>1.3250217454334589E-2</v>
      </c>
      <c r="E3" s="10">
        <v>5.6153598971722359E-4</v>
      </c>
      <c r="F3" s="10">
        <v>1.6567578279825607E-2</v>
      </c>
      <c r="G3" s="10">
        <v>2.0241915576400885E-2</v>
      </c>
      <c r="H3" s="11">
        <v>1.0672179694920937E-2</v>
      </c>
    </row>
    <row r="4" spans="2:8" x14ac:dyDescent="0.25">
      <c r="B4" s="15" t="s">
        <v>24</v>
      </c>
      <c r="C4" s="10">
        <v>9.8940512017149703E-3</v>
      </c>
      <c r="D4" s="10">
        <v>2.9573789504204116E-2</v>
      </c>
      <c r="E4" s="10">
        <v>8.0334190231362464E-3</v>
      </c>
      <c r="F4" s="10">
        <v>0</v>
      </c>
      <c r="G4" s="10">
        <v>0</v>
      </c>
      <c r="H4" s="11">
        <v>2.4585125998770743E-2</v>
      </c>
    </row>
    <row r="5" spans="2:8" x14ac:dyDescent="0.25">
      <c r="B5" s="15" t="s">
        <v>49</v>
      </c>
      <c r="C5" s="10">
        <v>0.12367564002143712</v>
      </c>
      <c r="D5" s="10">
        <v>0.10376920846622209</v>
      </c>
      <c r="E5" s="10">
        <v>0.11384238431876607</v>
      </c>
      <c r="F5" s="10">
        <v>0.13079667063020214</v>
      </c>
      <c r="G5" s="10">
        <v>4.9370525796099726E-2</v>
      </c>
      <c r="H5" s="11">
        <v>0.17321338771861206</v>
      </c>
    </row>
    <row r="6" spans="2:8" x14ac:dyDescent="0.25">
      <c r="B6" s="15" t="s">
        <v>25</v>
      </c>
      <c r="C6" s="10">
        <v>7.3162386115348159E-3</v>
      </c>
      <c r="D6" s="10">
        <v>0.12467381849811539</v>
      </c>
      <c r="E6" s="10">
        <v>2.410025706940874E-3</v>
      </c>
      <c r="F6" s="10">
        <v>1.3079667063020214E-2</v>
      </c>
      <c r="G6" s="10">
        <v>2.4685262898049863E-2</v>
      </c>
      <c r="H6" s="11">
        <v>0.12013186567581158</v>
      </c>
    </row>
    <row r="7" spans="2:8" x14ac:dyDescent="0.25">
      <c r="B7" s="43" t="s">
        <v>94</v>
      </c>
      <c r="C7" s="10">
        <v>0</v>
      </c>
      <c r="D7" s="10">
        <v>0</v>
      </c>
      <c r="E7" s="10">
        <v>9.640102827763496E-4</v>
      </c>
      <c r="F7" s="10">
        <v>5.1446690447879521E-3</v>
      </c>
      <c r="G7" s="10">
        <v>0</v>
      </c>
      <c r="H7" s="11">
        <v>0</v>
      </c>
    </row>
    <row r="8" spans="2:8" x14ac:dyDescent="0.25">
      <c r="B8" s="15" t="s">
        <v>26</v>
      </c>
      <c r="C8" s="10">
        <v>2.5559632271097005E-3</v>
      </c>
      <c r="D8" s="10">
        <v>2.1310524789794144E-2</v>
      </c>
      <c r="E8" s="10">
        <v>4.0167095115681232E-3</v>
      </c>
      <c r="F8" s="10">
        <v>0</v>
      </c>
      <c r="G8" s="10">
        <v>1.6662552456183659E-4</v>
      </c>
      <c r="H8" s="11">
        <v>5.3081522042800469E-3</v>
      </c>
    </row>
    <row r="9" spans="2:8" ht="16.5" thickBot="1" x14ac:dyDescent="0.3">
      <c r="B9" s="16" t="s">
        <v>8</v>
      </c>
      <c r="C9" s="12">
        <v>0.17085665993321519</v>
      </c>
      <c r="D9" s="58">
        <v>0.29257755871267033</v>
      </c>
      <c r="E9" s="12">
        <v>0.12982808483290489</v>
      </c>
      <c r="F9" s="12">
        <v>0.16558858501783591</v>
      </c>
      <c r="G9" s="12">
        <v>9.4464329795112323E-2</v>
      </c>
      <c r="H9" s="13">
        <v>0.33391071129239536</v>
      </c>
    </row>
    <row r="31" spans="2:2" x14ac:dyDescent="0.25">
      <c r="B31" s="40" t="s">
        <v>77</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I34"/>
  <sheetViews>
    <sheetView tabSelected="1" topLeftCell="C1" zoomScaleNormal="100" workbookViewId="0">
      <selection activeCell="H18" sqref="H18"/>
    </sheetView>
  </sheetViews>
  <sheetFormatPr baseColWidth="10" defaultRowHeight="15.75" x14ac:dyDescent="0.25"/>
  <cols>
    <col min="3" max="3" width="69.875" bestFit="1" customWidth="1"/>
    <col min="7" max="7" width="12.375" bestFit="1" customWidth="1"/>
  </cols>
  <sheetData>
    <row r="3" spans="3:9" ht="16.5" thickBot="1" x14ac:dyDescent="0.3"/>
    <row r="4" spans="3:9" x14ac:dyDescent="0.25">
      <c r="C4" s="14"/>
      <c r="D4" s="17" t="s">
        <v>0</v>
      </c>
      <c r="E4" s="17" t="s">
        <v>1</v>
      </c>
      <c r="F4" s="17" t="s">
        <v>2</v>
      </c>
      <c r="G4" s="17" t="s">
        <v>4</v>
      </c>
      <c r="H4" s="17" t="s">
        <v>5</v>
      </c>
      <c r="I4" s="18" t="s">
        <v>3</v>
      </c>
    </row>
    <row r="5" spans="3:9" x14ac:dyDescent="0.25">
      <c r="C5" s="15" t="s">
        <v>23</v>
      </c>
      <c r="D5" s="10">
        <v>0.16045477467565214</v>
      </c>
      <c r="E5" s="10">
        <v>4.5287880289366769E-2</v>
      </c>
      <c r="F5" s="10">
        <v>4.3252273992945975E-3</v>
      </c>
      <c r="G5" s="10">
        <v>0.10005265929436546</v>
      </c>
      <c r="H5" s="10">
        <v>0.21428104788658778</v>
      </c>
      <c r="I5" s="11">
        <v>3.1961178045515397E-2</v>
      </c>
    </row>
    <row r="6" spans="3:9" x14ac:dyDescent="0.25">
      <c r="C6" s="15" t="s">
        <v>24</v>
      </c>
      <c r="D6" s="10">
        <v>5.7908490108506031E-2</v>
      </c>
      <c r="E6" s="10">
        <v>0.10108017044891489</v>
      </c>
      <c r="F6" s="10">
        <v>6.18773590743147E-2</v>
      </c>
      <c r="G6" s="10">
        <v>0</v>
      </c>
      <c r="H6" s="10">
        <v>0</v>
      </c>
      <c r="I6" s="11">
        <v>7.3627844712182061E-2</v>
      </c>
    </row>
    <row r="7" spans="3:9" x14ac:dyDescent="0.25">
      <c r="C7" s="15" t="s">
        <v>49</v>
      </c>
      <c r="D7" s="10">
        <v>0.72385612635632546</v>
      </c>
      <c r="E7" s="59">
        <v>0.35467248042810429</v>
      </c>
      <c r="F7" s="10">
        <v>0.8768702431780212</v>
      </c>
      <c r="G7" s="10">
        <v>0.78988941548183245</v>
      </c>
      <c r="H7" s="10">
        <v>0.52263670216240932</v>
      </c>
      <c r="I7" s="11">
        <v>0.51874163319946454</v>
      </c>
    </row>
    <row r="8" spans="3:9" x14ac:dyDescent="0.25">
      <c r="C8" s="15" t="s">
        <v>25</v>
      </c>
      <c r="D8" s="10">
        <v>4.2820915581485687E-2</v>
      </c>
      <c r="E8" s="59">
        <v>0.42612228718660194</v>
      </c>
      <c r="F8" s="10">
        <v>1.856320772229441E-2</v>
      </c>
      <c r="G8" s="10">
        <v>7.8988941548183242E-2</v>
      </c>
      <c r="H8" s="10">
        <v>0.26131835108120466</v>
      </c>
      <c r="I8" s="11">
        <v>0.35977242302543505</v>
      </c>
    </row>
    <row r="9" spans="3:9" x14ac:dyDescent="0.25">
      <c r="C9" s="43" t="s">
        <v>94</v>
      </c>
      <c r="D9" s="10">
        <v>0</v>
      </c>
      <c r="E9" s="10">
        <v>0</v>
      </c>
      <c r="F9" s="10">
        <v>7.4252830889177642E-3</v>
      </c>
      <c r="G9" s="10">
        <v>3.106898367561875E-2</v>
      </c>
      <c r="H9" s="10">
        <v>0</v>
      </c>
      <c r="I9" s="11">
        <v>0</v>
      </c>
    </row>
    <row r="10" spans="3:9" x14ac:dyDescent="0.25">
      <c r="C10" s="15" t="s">
        <v>26</v>
      </c>
      <c r="D10" s="10">
        <v>1.4959693278030725E-2</v>
      </c>
      <c r="E10" s="59">
        <v>7.2837181647012195E-2</v>
      </c>
      <c r="F10" s="10">
        <v>3.093867953715735E-2</v>
      </c>
      <c r="G10" s="10">
        <v>0</v>
      </c>
      <c r="H10" s="10">
        <v>1.7638988697981314E-3</v>
      </c>
      <c r="I10" s="11">
        <v>1.5896921017402945E-2</v>
      </c>
    </row>
    <row r="11" spans="3:9" ht="16.5" thickBot="1" x14ac:dyDescent="0.3">
      <c r="C11" s="16" t="s">
        <v>8</v>
      </c>
      <c r="D11" s="12">
        <v>1</v>
      </c>
      <c r="E11" s="12">
        <v>1</v>
      </c>
      <c r="F11" s="12">
        <v>1</v>
      </c>
      <c r="G11" s="12">
        <v>1</v>
      </c>
      <c r="H11" s="12">
        <v>1</v>
      </c>
      <c r="I11" s="13">
        <v>1</v>
      </c>
    </row>
    <row r="34" spans="3:3" x14ac:dyDescent="0.25">
      <c r="C34" s="38" t="s">
        <v>92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P26"/>
  <sheetViews>
    <sheetView zoomScale="85" zoomScaleNormal="85" workbookViewId="0">
      <selection activeCell="K12" sqref="K12:L13"/>
    </sheetView>
  </sheetViews>
  <sheetFormatPr baseColWidth="10" defaultRowHeight="15.75" x14ac:dyDescent="0.25"/>
  <cols>
    <col min="3" max="3" width="27.5" bestFit="1" customWidth="1"/>
  </cols>
  <sheetData>
    <row r="2" spans="3:16" ht="16.5" thickBot="1" x14ac:dyDescent="0.3"/>
    <row r="3" spans="3:16" x14ac:dyDescent="0.25">
      <c r="C3" s="21"/>
      <c r="D3" s="2" t="s">
        <v>27</v>
      </c>
      <c r="E3" s="2" t="s">
        <v>1</v>
      </c>
      <c r="F3" s="2" t="s">
        <v>2</v>
      </c>
      <c r="G3" s="2" t="s">
        <v>4</v>
      </c>
      <c r="H3" s="2" t="s">
        <v>5</v>
      </c>
      <c r="I3" s="3" t="s">
        <v>3</v>
      </c>
      <c r="K3" s="9"/>
      <c r="L3" s="9"/>
      <c r="M3" s="9"/>
      <c r="N3" s="9"/>
      <c r="O3" s="9"/>
      <c r="P3" s="9"/>
    </row>
    <row r="4" spans="3:16" x14ac:dyDescent="0.25">
      <c r="C4" s="4" t="s">
        <v>50</v>
      </c>
      <c r="D4" s="33">
        <f>32.3</f>
        <v>32.299999999999997</v>
      </c>
      <c r="E4" s="33">
        <f>26.7</f>
        <v>26.7</v>
      </c>
      <c r="F4" s="33">
        <f>12</f>
        <v>12</v>
      </c>
      <c r="G4" s="33">
        <f>60.5</f>
        <v>60.5</v>
      </c>
      <c r="H4" s="33">
        <f>15.3</f>
        <v>15.3</v>
      </c>
      <c r="I4" s="34">
        <f>13.6</f>
        <v>13.6</v>
      </c>
      <c r="K4" s="9"/>
      <c r="L4" s="9"/>
      <c r="M4" s="9"/>
      <c r="N4" s="9"/>
      <c r="O4" s="9"/>
      <c r="P4" s="9"/>
    </row>
    <row r="5" spans="3:16" ht="16.5" thickBot="1" x14ac:dyDescent="0.3">
      <c r="C5" s="6" t="s">
        <v>51</v>
      </c>
      <c r="D5" s="35">
        <f>124</f>
        <v>124</v>
      </c>
      <c r="E5" s="35">
        <f>79.2</f>
        <v>79.2</v>
      </c>
      <c r="F5" s="35">
        <f>84.7</f>
        <v>84.7</v>
      </c>
      <c r="G5" s="35">
        <f>74</f>
        <v>74</v>
      </c>
      <c r="H5" s="35"/>
      <c r="I5" s="36">
        <f>300</f>
        <v>300</v>
      </c>
    </row>
    <row r="12" spans="3:16" x14ac:dyDescent="0.25">
      <c r="K12" s="33"/>
    </row>
    <row r="13" spans="3:16" ht="16.5" thickBot="1" x14ac:dyDescent="0.3">
      <c r="K13" s="35"/>
    </row>
    <row r="26" spans="5:5" x14ac:dyDescent="0.25">
      <c r="E26" s="38" t="s">
        <v>92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O26"/>
  <sheetViews>
    <sheetView topLeftCell="C1" zoomScale="115" zoomScaleNormal="115" workbookViewId="0">
      <selection activeCell="J15" sqref="J15"/>
    </sheetView>
  </sheetViews>
  <sheetFormatPr baseColWidth="10" defaultRowHeight="15.75" x14ac:dyDescent="0.25"/>
  <cols>
    <col min="3" max="3" width="28.5" bestFit="1" customWidth="1"/>
  </cols>
  <sheetData>
    <row r="2" spans="3:15" ht="16.5" thickBot="1" x14ac:dyDescent="0.3"/>
    <row r="3" spans="3:15" x14ac:dyDescent="0.25">
      <c r="C3" s="21"/>
      <c r="D3" s="2" t="s">
        <v>27</v>
      </c>
      <c r="E3" s="2" t="s">
        <v>1</v>
      </c>
      <c r="F3" s="2" t="s">
        <v>2</v>
      </c>
      <c r="G3" s="2" t="s">
        <v>4</v>
      </c>
      <c r="H3" s="2" t="s">
        <v>5</v>
      </c>
      <c r="I3" s="3" t="s">
        <v>3</v>
      </c>
    </row>
    <row r="4" spans="3:15" x14ac:dyDescent="0.25">
      <c r="C4" s="4" t="s">
        <v>50</v>
      </c>
      <c r="D4" s="47">
        <v>1.3143438453713121E-2</v>
      </c>
      <c r="E4" s="47">
        <v>7.7413743113946068E-3</v>
      </c>
      <c r="F4" s="47">
        <v>9.640102827763496E-3</v>
      </c>
      <c r="G4" s="47">
        <v>2.3979389615537059E-2</v>
      </c>
      <c r="H4" s="47">
        <v>1.8884226117008147E-2</v>
      </c>
      <c r="I4" s="48">
        <v>7.599038945074593E-3</v>
      </c>
    </row>
    <row r="5" spans="3:15" ht="16.5" thickBot="1" x14ac:dyDescent="0.3">
      <c r="C5" s="6" t="s">
        <v>51</v>
      </c>
      <c r="D5" s="49">
        <v>5.0457782299084437E-2</v>
      </c>
      <c r="E5" s="49">
        <v>2.296317773267614E-2</v>
      </c>
      <c r="F5" s="49">
        <v>6.804305912596402E-2</v>
      </c>
      <c r="G5" s="49">
        <v>2.9330162504954418E-2</v>
      </c>
      <c r="H5" s="49"/>
      <c r="I5" s="50">
        <v>0.16762585908252781</v>
      </c>
    </row>
    <row r="8" spans="3:15" x14ac:dyDescent="0.25">
      <c r="J8" s="41"/>
      <c r="K8" s="41"/>
      <c r="L8" s="41"/>
      <c r="M8" s="41"/>
      <c r="N8" s="41"/>
      <c r="O8" s="41"/>
    </row>
    <row r="9" spans="3:15" x14ac:dyDescent="0.25">
      <c r="J9" s="41"/>
      <c r="K9" s="41"/>
      <c r="L9" s="41"/>
      <c r="M9" s="41"/>
      <c r="N9" s="41"/>
      <c r="O9" s="41"/>
    </row>
    <row r="10" spans="3:15" x14ac:dyDescent="0.25">
      <c r="J10" s="41"/>
      <c r="K10" s="41"/>
      <c r="L10" s="41"/>
      <c r="M10" s="41"/>
      <c r="N10" s="41"/>
      <c r="O10" s="41"/>
    </row>
    <row r="11" spans="3:15" x14ac:dyDescent="0.25">
      <c r="J11" s="41"/>
      <c r="K11" s="41"/>
      <c r="L11" s="41"/>
      <c r="M11" s="41"/>
      <c r="N11" s="41"/>
      <c r="O11" s="41"/>
    </row>
    <row r="26" spans="5:5" x14ac:dyDescent="0.25">
      <c r="E26" s="42" t="s">
        <v>92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4</vt:i4>
      </vt:variant>
    </vt:vector>
  </HeadingPairs>
  <TitlesOfParts>
    <vt:vector size="25" baseType="lpstr">
      <vt:lpstr>Liste des Graphiques</vt:lpstr>
      <vt:lpstr>Graphique 1</vt:lpstr>
      <vt:lpstr>Graphique 2</vt:lpstr>
      <vt:lpstr>Graphique 3</vt:lpstr>
      <vt:lpstr>Graphique 4</vt:lpstr>
      <vt:lpstr>Graphique 5</vt:lpstr>
      <vt:lpstr>Graph6</vt:lpstr>
      <vt:lpstr>Graph 7 A</vt:lpstr>
      <vt:lpstr>Graph 7B</vt:lpstr>
      <vt:lpstr>Graph 8 A</vt:lpstr>
      <vt:lpstr>Graph 8 B</vt:lpstr>
      <vt:lpstr>Graph 9 A</vt:lpstr>
      <vt:lpstr>Graph 9 B</vt:lpstr>
      <vt:lpstr>Graph 10A</vt:lpstr>
      <vt:lpstr>Graph 10B</vt:lpstr>
      <vt:lpstr>Graph 11 A</vt:lpstr>
      <vt:lpstr>Graph 11B</vt:lpstr>
      <vt:lpstr>Graph12 A</vt:lpstr>
      <vt:lpstr>Graph 12B</vt:lpstr>
      <vt:lpstr>Graph 13A</vt:lpstr>
      <vt:lpstr>Graph 13B</vt:lpstr>
      <vt:lpstr>'Graphique 2'!_Ref57815642</vt:lpstr>
      <vt:lpstr>'Graphique 4'!_Ref57817314</vt:lpstr>
      <vt:lpstr>'Graphique 5'!_Ref57823944</vt:lpstr>
      <vt:lpstr>Graph6!_Ref57900923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AUSSILLOUX Vincent</cp:lastModifiedBy>
  <dcterms:created xsi:type="dcterms:W3CDTF">2020-12-08T11:09:48Z</dcterms:created>
  <dcterms:modified xsi:type="dcterms:W3CDTF">2021-01-08T17:33:19Z</dcterms:modified>
</cp:coreProperties>
</file>