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mpte.cas.pm.gouv.fr\spaupardin$\.profil\.desktop\AUTRES\Nouveau site\Depuis 2021\2022-05-16 - CNP - Productivité et compétitivité\"/>
    </mc:Choice>
  </mc:AlternateContent>
  <bookViews>
    <workbookView xWindow="0" yWindow="740" windowWidth="15000" windowHeight="18900"/>
  </bookViews>
  <sheets>
    <sheet name="Graphiques finaux" sheetId="7" r:id="rId1"/>
    <sheet name="Résumé" sheetId="6" r:id="rId2"/>
    <sheet name="Graphiques" sheetId="5" r:id="rId3"/>
    <sheet name="Graphique 54" sheetId="1" r:id="rId4"/>
    <sheet name="Sheet3" sheetId="4" r:id="rId5"/>
    <sheet name="Sheet1" sheetId="2" r:id="rId6"/>
    <sheet name="Sheet2" sheetId="3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7" l="1"/>
  <c r="H25" i="7"/>
  <c r="G25" i="7"/>
  <c r="F25" i="7"/>
  <c r="E25" i="7"/>
  <c r="D25" i="7"/>
  <c r="Y41" i="1" l="1"/>
  <c r="Z41" i="1"/>
  <c r="AA41" i="1"/>
  <c r="AB41" i="1"/>
  <c r="AC41" i="1"/>
  <c r="AD41" i="1"/>
  <c r="AA154" i="1"/>
  <c r="AA153" i="1"/>
  <c r="AA152" i="1"/>
  <c r="AA151" i="1"/>
  <c r="AA150" i="1"/>
  <c r="AA149" i="1"/>
  <c r="Y150" i="1"/>
  <c r="Y151" i="1"/>
  <c r="Y152" i="1"/>
  <c r="Y153" i="1"/>
  <c r="Y154" i="1"/>
  <c r="Y149" i="1"/>
  <c r="Z154" i="1"/>
  <c r="Z153" i="1"/>
  <c r="Z152" i="1"/>
  <c r="Z151" i="1"/>
  <c r="Z150" i="1"/>
  <c r="Z149" i="1"/>
  <c r="AD112" i="1"/>
  <c r="AD111" i="1"/>
  <c r="AD110" i="1"/>
  <c r="AD109" i="1"/>
  <c r="AD108" i="1"/>
  <c r="AD107" i="1"/>
  <c r="AD52" i="1"/>
  <c r="AC52" i="1"/>
  <c r="AB52" i="1"/>
  <c r="AA52" i="1"/>
  <c r="Z52" i="1"/>
  <c r="Y52" i="1"/>
  <c r="AD50" i="1"/>
  <c r="AC50" i="1"/>
  <c r="AB50" i="1"/>
  <c r="AA50" i="1"/>
  <c r="Z50" i="1"/>
  <c r="Y50" i="1"/>
  <c r="AB91" i="1"/>
  <c r="AB90" i="1"/>
  <c r="AB89" i="1"/>
  <c r="AB88" i="1"/>
  <c r="AB87" i="1"/>
  <c r="AB86" i="1"/>
  <c r="AC80" i="1"/>
  <c r="AB80" i="1"/>
  <c r="AA80" i="1"/>
  <c r="Z80" i="1"/>
  <c r="Y80" i="1"/>
  <c r="AD79" i="1"/>
  <c r="AC79" i="1"/>
  <c r="AB79" i="1"/>
  <c r="AA79" i="1"/>
  <c r="Z79" i="1"/>
  <c r="Y79" i="1"/>
  <c r="AD71" i="1"/>
  <c r="AC71" i="1"/>
  <c r="AB71" i="1"/>
  <c r="AA71" i="1"/>
  <c r="Z71" i="1"/>
  <c r="Y71" i="1"/>
  <c r="AD70" i="1"/>
  <c r="AC70" i="1"/>
  <c r="AB70" i="1"/>
  <c r="AA70" i="1"/>
  <c r="Z70" i="1"/>
  <c r="Y70" i="1"/>
  <c r="AD82" i="1"/>
  <c r="AD80" i="1" s="1"/>
  <c r="AD38" i="1"/>
  <c r="AC38" i="1"/>
  <c r="AB38" i="1"/>
  <c r="AA38" i="1"/>
  <c r="Z38" i="1"/>
  <c r="Y38" i="1"/>
  <c r="AD30" i="1"/>
  <c r="AC30" i="1"/>
  <c r="AB30" i="1"/>
  <c r="AA30" i="1"/>
  <c r="Z30" i="1"/>
  <c r="Y30" i="1"/>
  <c r="AD21" i="1"/>
  <c r="H33" i="2"/>
  <c r="D74" i="2"/>
  <c r="E33" i="3"/>
  <c r="E28" i="3"/>
  <c r="E22" i="3"/>
  <c r="E17" i="3"/>
  <c r="E12" i="3"/>
  <c r="E7" i="3"/>
</calcChain>
</file>

<file path=xl/comments1.xml><?xml version="1.0" encoding="utf-8"?>
<comments xmlns="http://schemas.openxmlformats.org/spreadsheetml/2006/main">
  <authors>
    <author>MyOECD</author>
  </authors>
  <commentList>
    <comment ref="AC134" authorId="0" shapeId="0">
      <text>
        <r>
          <rPr>
            <sz val="10"/>
            <color rgb="FF000000"/>
            <rFont val="Tahoma"/>
            <family val="2"/>
          </rPr>
          <t xml:space="preserve">B: Break </t>
        </r>
      </text>
    </comment>
    <comment ref="AD134" authorId="0" shapeId="0">
      <text>
        <r>
          <rPr>
            <sz val="10"/>
            <color rgb="FF000000"/>
            <rFont val="Tahoma"/>
            <family val="2"/>
          </rPr>
          <t xml:space="preserve">E: Estimated value </t>
        </r>
      </text>
    </comment>
    <comment ref="AE134" authorId="0" shapeId="0">
      <text>
        <r>
          <rPr>
            <sz val="10"/>
            <color rgb="FF000000"/>
            <rFont val="Tahoma"/>
            <family val="2"/>
          </rPr>
          <t xml:space="preserve">E: Estimated value </t>
        </r>
      </text>
    </comment>
    <comment ref="AF134" authorId="0" shapeId="0">
      <text>
        <r>
          <rPr>
            <sz val="10"/>
            <color rgb="FF000000"/>
            <rFont val="Tahoma"/>
            <family val="2"/>
          </rPr>
          <t xml:space="preserve">E: Estimated value </t>
        </r>
      </text>
    </comment>
    <comment ref="AG134" authorId="0" shapeId="0">
      <text>
        <r>
          <rPr>
            <sz val="10"/>
            <color rgb="FF000000"/>
            <rFont val="Tahoma"/>
            <family val="2"/>
          </rPr>
          <t xml:space="preserve">E: Estimated value </t>
        </r>
      </text>
    </comment>
    <comment ref="AG139" authorId="0" shapeId="0">
      <text>
        <r>
          <rPr>
            <sz val="10"/>
            <color rgb="FF000000"/>
            <rFont val="Tahoma"/>
            <family val="2"/>
          </rPr>
          <t xml:space="preserve">B: Break </t>
        </r>
      </text>
    </comment>
    <comment ref="AG141" authorId="0" shapeId="0">
      <text>
        <r>
          <rPr>
            <sz val="10"/>
            <color rgb="FF000000"/>
            <rFont val="Tahoma"/>
            <family val="2"/>
          </rPr>
          <t xml:space="preserve">B: Break </t>
        </r>
      </text>
    </comment>
    <comment ref="AG142" authorId="0" shapeId="0">
      <text>
        <r>
          <rPr>
            <sz val="10"/>
            <color rgb="FF000000"/>
            <rFont val="Tahoma"/>
            <family val="2"/>
          </rPr>
          <t xml:space="preserve">B: Break </t>
        </r>
      </text>
    </comment>
  </commentList>
</comments>
</file>

<file path=xl/sharedStrings.xml><?xml version="1.0" encoding="utf-8"?>
<sst xmlns="http://schemas.openxmlformats.org/spreadsheetml/2006/main" count="363" uniqueCount="107">
  <si>
    <t>Tableau 18 / Graphique 54 - Synthèse des principaux indicateurs économiques, budgétaires et sanitaires en 2020</t>
  </si>
  <si>
    <t>Sources: DG Trésor,  Insee, Destatis, Istat, INE, ONS, Bureau of Economic Analysis, Bureau of Labor Statistics, FMI (WEO, avril 2021), Rousselon J. (2021) “Comparaison internationale : au-delà des décès identifies, combien de morts en plus ?" France Stratégie, mars.</t>
  </si>
  <si>
    <t>Allemagne</t>
  </si>
  <si>
    <t>France</t>
  </si>
  <si>
    <t>Royaume-Uni</t>
  </si>
  <si>
    <t>Etats-Unis</t>
  </si>
  <si>
    <t>Italie</t>
  </si>
  <si>
    <t>Espagne</t>
  </si>
  <si>
    <t>Taux de surmortalité (en %)</t>
  </si>
  <si>
    <t>Evolution du PIB (en %)</t>
  </si>
  <si>
    <t>Variation du solde public entre 2019 et 2020 (en points du PIB)</t>
  </si>
  <si>
    <t>Variation de l'emploi salarié entre T4 2019 et T4 2020 (en %)</t>
  </si>
  <si>
    <t>-XX</t>
  </si>
  <si>
    <t>Excess mortality (%)</t>
  </si>
  <si>
    <t>Taux de surmortalité (en %) en 2020</t>
  </si>
  <si>
    <t>Taux de surmortalité (en %) en 2021</t>
  </si>
  <si>
    <t>Real GDP growth (Annual percent change)</t>
  </si>
  <si>
    <t>Germany</t>
  </si>
  <si>
    <t>Italy</t>
  </si>
  <si>
    <t>Spain</t>
  </si>
  <si>
    <t>United Kingdom</t>
  </si>
  <si>
    <t>United States</t>
  </si>
  <si>
    <t>Evolution du PIB (en %) 2020</t>
  </si>
  <si>
    <t>Evolution du PIB (en %) 2021</t>
  </si>
  <si>
    <t>Evolution du PIB (en %) 2022</t>
  </si>
  <si>
    <t>General government net lending/borrowing (Percent of GDP)</t>
  </si>
  <si>
    <t>Deficit budgetaire en 2020 (en points du PIB)</t>
  </si>
  <si>
    <t>Deficit budgetaire en 2021 (en points du PIB)</t>
  </si>
  <si>
    <t>LOCATION</t>
  </si>
  <si>
    <t>INDICATOR</t>
  </si>
  <si>
    <t>TIME</t>
  </si>
  <si>
    <t>Value</t>
  </si>
  <si>
    <t>FRA</t>
  </si>
  <si>
    <t>LF</t>
  </si>
  <si>
    <t>ITA</t>
  </si>
  <si>
    <t>DEU</t>
  </si>
  <si>
    <t>USA</t>
  </si>
  <si>
    <t>ESP</t>
  </si>
  <si>
    <t>GBR</t>
  </si>
  <si>
    <t>https://data.oecd.org/emp/labour-force.htm</t>
  </si>
  <si>
    <t>T2-2020</t>
  </si>
  <si>
    <t>T3-2021</t>
  </si>
  <si>
    <t>Ecart en pourcentage par rapport au T4 2019</t>
  </si>
  <si>
    <t>Variation de l'emploi salarié entre T4 2019 et T2 2020 (en %)</t>
  </si>
  <si>
    <t>Variation de l'emploi salarié entre T4 2019 et T3 2021 (en %)</t>
  </si>
  <si>
    <t>Graph 1</t>
  </si>
  <si>
    <t>Graph 2</t>
  </si>
  <si>
    <t>Notes</t>
  </si>
  <si>
    <t>Le taux de surmortalité est calculé par rapport à la moyenne de mortalité entre 2010 et 2019; à l'exception des Etats-Unis où celui-ci est calculé par rapport à la moyenne de 2015-19.</t>
  </si>
  <si>
    <t xml:space="preserve">Taux de surmortalité (en %) </t>
  </si>
  <si>
    <t>Deficit budgetaire (en points du PIB)</t>
  </si>
  <si>
    <t>Variation de l'emploi salarié par rapport au T4 2019 (en %)</t>
  </si>
  <si>
    <t xml:space="preserve"> T2 2020</t>
  </si>
  <si>
    <t>T3 2021</t>
  </si>
  <si>
    <t>Evolution du PIB</t>
  </si>
  <si>
    <t xml:space="preserve"> </t>
  </si>
  <si>
    <t>Taux de surmortalité (en %) 2020-2021</t>
  </si>
  <si>
    <t>Evolution du PIB (en %) 2021/2019</t>
  </si>
  <si>
    <t>Deficit budgetaire, moyenne 2020-2021 (en points du PIB)</t>
  </si>
  <si>
    <t>Graph 3</t>
  </si>
  <si>
    <t>General government gross debt (Percent of GDP)</t>
  </si>
  <si>
    <t>Variation de la dette publique 2019-2021 (points de PIB)</t>
  </si>
  <si>
    <t>Dataset: Short-Term Labour Market Statistics</t>
  </si>
  <si>
    <t>Subject</t>
  </si>
  <si>
    <t>Employment rate, Aged 15-64, All persons</t>
  </si>
  <si>
    <t>Measure</t>
  </si>
  <si>
    <t>Level, rate or quantity series, s.a.</t>
  </si>
  <si>
    <t>Frequency</t>
  </si>
  <si>
    <t>Quarterly</t>
  </si>
  <si>
    <t>Unit</t>
  </si>
  <si>
    <t>Percentage</t>
  </si>
  <si>
    <t>Time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</si>
  <si>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</si>
  <si>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</si>
  <si>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</si>
  <si>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</si>
  <si>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</si>
  <si>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</si>
  <si>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</si>
  <si>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</si>
  <si>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</si>
  <si>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Q2-2021</t>
  </si>
  <si>
    <t>Q3-2021</t>
  </si>
  <si>
    <t>Q4-2021</t>
  </si>
  <si>
    <t>Country</t>
  </si>
  <si>
    <t>i</t>
  </si>
  <si>
    <t/>
  </si>
  <si>
    <t>..</t>
  </si>
  <si>
    <t>Netherlands</t>
  </si>
  <si>
    <t>Sweden</t>
  </si>
  <si>
    <t>Data extracted on 24 Feb 2022 12:58 UTC (GMT) from OECD.Stat</t>
  </si>
  <si>
    <t>Taux d'emploi, variation par rapport au T4 2019, en points de pourcentage</t>
  </si>
  <si>
    <t>T4 2020</t>
  </si>
  <si>
    <t>T2 2020</t>
  </si>
  <si>
    <t>Variation du taux d'emploi entre T4 2019 et T2 2020 (en points de pourcentage)</t>
  </si>
  <si>
    <t>Variation du taux d'emploi entre T4 2019 et T4 2020 (en points de pourcentage)</t>
  </si>
  <si>
    <t>Variation du taux d'emploi entre T4 2019 et T3 2021 (en points de pourcentage)</t>
  </si>
  <si>
    <t>Surmortalité</t>
  </si>
  <si>
    <t>Solde budgétaire</t>
  </si>
  <si>
    <t>Variation de la dette publique, par rapport à 2019</t>
  </si>
  <si>
    <t>Variation du taux d'emploi par rapport au T4 2019</t>
  </si>
  <si>
    <t>Variation taux d'emploi T4 2019 - T3 2021 (pp) (axe de droite)</t>
  </si>
  <si>
    <t>Variation du taux d'emploi (T2 2020/T4 2019, pp)</t>
  </si>
  <si>
    <t>Variation du taux d'emploi (T4 2020/T4 2019, pp)</t>
  </si>
  <si>
    <t>Variation taux d'emploi T4 2019 - T3 2021 (pp)</t>
  </si>
  <si>
    <t>Yearly Excess Mortality</t>
  </si>
  <si>
    <t>Variation du taux d'emploi (T4 2021/T4 2019, 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</si>
</sst>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_ ;\-#,##0.0\ "/>
  </numFmts>
  <fonts count="22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rgb="FF00808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u/>
      <sz val="9"/>
      <color indexed="18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b/>
      <sz val="8"/>
      <name val="Verdana"/>
      <family val="2"/>
    </font>
    <font>
      <b/>
      <sz val="9"/>
      <color indexed="10"/>
      <name val="Courier New"/>
      <family val="3"/>
    </font>
    <font>
      <sz val="8"/>
      <name val="Verdana"/>
      <family val="2"/>
    </font>
    <font>
      <sz val="8"/>
      <name val="Arial"/>
      <family val="2"/>
    </font>
    <font>
      <u/>
      <sz val="8"/>
      <name val="Verdana"/>
      <family val="2"/>
    </font>
    <font>
      <sz val="10"/>
      <color rgb="FF000000"/>
      <name val="Tahoma"/>
      <family val="2"/>
    </font>
    <font>
      <sz val="8"/>
      <name val="Calibri"/>
      <family val="2"/>
    </font>
    <font>
      <b/>
      <sz val="9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dotted">
        <color rgb="FF000000"/>
      </right>
      <top style="hair">
        <color rgb="FFC0C0C0"/>
      </top>
      <bottom style="hair">
        <color rgb="FFC0C0C0"/>
      </bottom>
      <diagonal/>
    </border>
    <border>
      <left/>
      <right style="dotted">
        <color rgb="FF000000"/>
      </right>
      <top/>
      <bottom style="hair">
        <color rgb="FFC0C0C0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1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1" fillId="0" borderId="0" xfId="1"/>
    <xf numFmtId="0" fontId="3" fillId="0" borderId="0" xfId="1" applyFont="1"/>
    <xf numFmtId="10" fontId="4" fillId="0" borderId="0" xfId="1" applyNumberFormat="1" applyFont="1" applyBorder="1" applyAlignment="1">
      <alignment horizontal="center" vertical="center"/>
    </xf>
    <xf numFmtId="0" fontId="1" fillId="0" borderId="0" xfId="1" applyBorder="1"/>
    <xf numFmtId="164" fontId="5" fillId="2" borderId="1" xfId="1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vertical="center" wrapText="1"/>
    </xf>
    <xf numFmtId="164" fontId="5" fillId="3" borderId="0" xfId="2" applyNumberFormat="1" applyFont="1" applyFill="1" applyBorder="1" applyAlignment="1">
      <alignment horizontal="center" vertical="center"/>
    </xf>
    <xf numFmtId="164" fontId="5" fillId="3" borderId="5" xfId="2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vertical="center" wrapText="1"/>
    </xf>
    <xf numFmtId="164" fontId="5" fillId="3" borderId="7" xfId="2" applyNumberFormat="1" applyFont="1" applyFill="1" applyBorder="1" applyAlignment="1">
      <alignment horizontal="center" vertical="center"/>
    </xf>
    <xf numFmtId="164" fontId="5" fillId="3" borderId="8" xfId="2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8" fillId="0" borderId="0" xfId="0" applyFont="1"/>
    <xf numFmtId="10" fontId="0" fillId="0" borderId="0" xfId="0" applyNumberFormat="1"/>
    <xf numFmtId="9" fontId="0" fillId="0" borderId="0" xfId="3" applyFont="1" applyBorder="1"/>
    <xf numFmtId="1" fontId="0" fillId="0" borderId="0" xfId="0" applyNumberFormat="1"/>
    <xf numFmtId="9" fontId="0" fillId="0" borderId="0" xfId="3" applyFont="1"/>
    <xf numFmtId="165" fontId="0" fillId="0" borderId="0" xfId="3" applyNumberFormat="1" applyFont="1"/>
    <xf numFmtId="9" fontId="0" fillId="0" borderId="0" xfId="0" applyNumberFormat="1"/>
    <xf numFmtId="9" fontId="0" fillId="4" borderId="0" xfId="3" applyFont="1" applyFill="1" applyBorder="1"/>
    <xf numFmtId="10" fontId="0" fillId="4" borderId="0" xfId="0" applyNumberFormat="1" applyFill="1" applyBorder="1"/>
    <xf numFmtId="9" fontId="0" fillId="4" borderId="9" xfId="3" applyFont="1" applyFill="1" applyBorder="1"/>
    <xf numFmtId="0" fontId="0" fillId="4" borderId="0" xfId="0" applyFill="1" applyBorder="1"/>
    <xf numFmtId="0" fontId="0" fillId="4" borderId="9" xfId="0" applyFill="1" applyBorder="1"/>
    <xf numFmtId="9" fontId="0" fillId="4" borderId="0" xfId="0" applyNumberFormat="1" applyFill="1" applyBorder="1"/>
    <xf numFmtId="10" fontId="0" fillId="4" borderId="9" xfId="0" applyNumberFormat="1" applyFill="1" applyBorder="1"/>
    <xf numFmtId="165" fontId="0" fillId="4" borderId="10" xfId="3" applyNumberFormat="1" applyFont="1" applyFill="1" applyBorder="1"/>
    <xf numFmtId="165" fontId="0" fillId="4" borderId="11" xfId="3" applyNumberFormat="1" applyFont="1" applyFill="1" applyBorder="1"/>
    <xf numFmtId="164" fontId="6" fillId="4" borderId="12" xfId="1" applyNumberFormat="1" applyFont="1" applyFill="1" applyBorder="1" applyAlignment="1">
      <alignment horizontal="center" vertical="center"/>
    </xf>
    <xf numFmtId="164" fontId="6" fillId="4" borderId="13" xfId="1" applyNumberFormat="1" applyFont="1" applyFill="1" applyBorder="1" applyAlignment="1">
      <alignment horizontal="center" vertical="center"/>
    </xf>
    <xf numFmtId="164" fontId="5" fillId="4" borderId="14" xfId="1" applyNumberFormat="1" applyFont="1" applyFill="1" applyBorder="1" applyAlignment="1">
      <alignment vertical="center"/>
    </xf>
    <xf numFmtId="164" fontId="6" fillId="4" borderId="15" xfId="1" applyNumberFormat="1" applyFont="1" applyFill="1" applyBorder="1" applyAlignment="1">
      <alignment vertical="center" wrapText="1"/>
    </xf>
    <xf numFmtId="0" fontId="0" fillId="4" borderId="15" xfId="0" applyFill="1" applyBorder="1"/>
    <xf numFmtId="164" fontId="6" fillId="4" borderId="16" xfId="1" applyNumberFormat="1" applyFont="1" applyFill="1" applyBorder="1" applyAlignment="1">
      <alignment vertical="center" wrapText="1"/>
    </xf>
    <xf numFmtId="9" fontId="0" fillId="3" borderId="0" xfId="3" applyFont="1" applyFill="1" applyBorder="1"/>
    <xf numFmtId="10" fontId="0" fillId="3" borderId="0" xfId="0" applyNumberFormat="1" applyFill="1" applyBorder="1"/>
    <xf numFmtId="9" fontId="0" fillId="3" borderId="9" xfId="3" applyFont="1" applyFill="1" applyBorder="1"/>
    <xf numFmtId="0" fontId="0" fillId="3" borderId="0" xfId="0" applyFill="1" applyBorder="1"/>
    <xf numFmtId="0" fontId="0" fillId="3" borderId="9" xfId="0" applyFill="1" applyBorder="1"/>
    <xf numFmtId="9" fontId="0" fillId="3" borderId="0" xfId="0" applyNumberFormat="1" applyFill="1" applyBorder="1"/>
    <xf numFmtId="10" fontId="0" fillId="3" borderId="9" xfId="0" applyNumberFormat="1" applyFill="1" applyBorder="1"/>
    <xf numFmtId="165" fontId="0" fillId="3" borderId="10" xfId="3" applyNumberFormat="1" applyFont="1" applyFill="1" applyBorder="1"/>
    <xf numFmtId="165" fontId="0" fillId="3" borderId="11" xfId="3" applyNumberFormat="1" applyFont="1" applyFill="1" applyBorder="1"/>
    <xf numFmtId="0" fontId="0" fillId="3" borderId="0" xfId="3" applyNumberFormat="1" applyFont="1" applyFill="1" applyBorder="1"/>
    <xf numFmtId="0" fontId="0" fillId="3" borderId="0" xfId="0" applyNumberFormat="1" applyFill="1" applyBorder="1"/>
    <xf numFmtId="2" fontId="0" fillId="3" borderId="10" xfId="3" applyNumberFormat="1" applyFont="1" applyFill="1" applyBorder="1"/>
    <xf numFmtId="0" fontId="6" fillId="4" borderId="15" xfId="1" applyNumberFormat="1" applyFont="1" applyFill="1" applyBorder="1" applyAlignment="1">
      <alignment vertical="center" wrapText="1"/>
    </xf>
    <xf numFmtId="164" fontId="0" fillId="3" borderId="0" xfId="3" applyNumberFormat="1" applyFont="1" applyFill="1" applyBorder="1"/>
    <xf numFmtId="0" fontId="10" fillId="0" borderId="17" xfId="0" applyFont="1" applyBorder="1" applyAlignment="1">
      <alignment horizontal="left" wrapText="1"/>
    </xf>
    <xf numFmtId="0" fontId="12" fillId="6" borderId="17" xfId="0" applyFont="1" applyFill="1" applyBorder="1" applyAlignment="1">
      <alignment horizontal="center" vertical="top" wrapText="1"/>
    </xf>
    <xf numFmtId="0" fontId="13" fillId="7" borderId="17" xfId="0" applyFont="1" applyFill="1" applyBorder="1" applyAlignment="1">
      <alignment wrapText="1"/>
    </xf>
    <xf numFmtId="0" fontId="14" fillId="8" borderId="17" xfId="0" applyFont="1" applyFill="1" applyBorder="1" applyAlignment="1">
      <alignment horizontal="center"/>
    </xf>
    <xf numFmtId="0" fontId="15" fillId="7" borderId="17" xfId="0" applyFont="1" applyFill="1" applyBorder="1" applyAlignment="1">
      <alignment vertical="top" wrapText="1"/>
    </xf>
    <xf numFmtId="166" fontId="16" fillId="0" borderId="17" xfId="0" applyNumberFormat="1" applyFont="1" applyBorder="1" applyAlignment="1">
      <alignment horizontal="right"/>
    </xf>
    <xf numFmtId="0" fontId="17" fillId="7" borderId="17" xfId="0" applyFont="1" applyFill="1" applyBorder="1" applyAlignment="1">
      <alignment vertical="top" wrapText="1"/>
    </xf>
    <xf numFmtId="166" fontId="16" fillId="9" borderId="17" xfId="0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166" fontId="1" fillId="0" borderId="0" xfId="1" applyNumberFormat="1"/>
    <xf numFmtId="0" fontId="0" fillId="10" borderId="0" xfId="0" applyFill="1"/>
    <xf numFmtId="164" fontId="6" fillId="10" borderId="12" xfId="1" applyNumberFormat="1" applyFont="1" applyFill="1" applyBorder="1" applyAlignment="1">
      <alignment horizontal="center" vertical="center"/>
    </xf>
    <xf numFmtId="164" fontId="6" fillId="10" borderId="13" xfId="1" applyNumberFormat="1" applyFont="1" applyFill="1" applyBorder="1" applyAlignment="1">
      <alignment horizontal="center" vertical="center"/>
    </xf>
    <xf numFmtId="0" fontId="0" fillId="10" borderId="0" xfId="0" applyFill="1" applyBorder="1"/>
    <xf numFmtId="0" fontId="0" fillId="10" borderId="9" xfId="0" applyFill="1" applyBorder="1"/>
    <xf numFmtId="0" fontId="8" fillId="10" borderId="0" xfId="0" applyFont="1" applyFill="1"/>
    <xf numFmtId="0" fontId="1" fillId="10" borderId="0" xfId="1" applyFill="1"/>
    <xf numFmtId="164" fontId="8" fillId="10" borderId="0" xfId="0" applyNumberFormat="1" applyFont="1" applyFill="1"/>
    <xf numFmtId="164" fontId="1" fillId="10" borderId="0" xfId="1" applyNumberFormat="1" applyFill="1"/>
    <xf numFmtId="164" fontId="0" fillId="10" borderId="0" xfId="0" applyNumberFormat="1" applyFill="1"/>
    <xf numFmtId="0" fontId="1" fillId="10" borderId="0" xfId="1" applyFill="1" applyAlignment="1">
      <alignment horizontal="right"/>
    </xf>
    <xf numFmtId="0" fontId="7" fillId="0" borderId="0" xfId="0" applyFont="1"/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9" fontId="7" fillId="0" borderId="0" xfId="3" applyFont="1"/>
    <xf numFmtId="165" fontId="0" fillId="10" borderId="0" xfId="3" applyNumberFormat="1" applyFont="1" applyFill="1"/>
    <xf numFmtId="165" fontId="7" fillId="0" borderId="0" xfId="3" applyNumberFormat="1" applyFont="1"/>
    <xf numFmtId="0" fontId="21" fillId="10" borderId="9" xfId="4" applyFill="1" applyBorder="1"/>
    <xf numFmtId="0" fontId="21" fillId="10" borderId="11" xfId="4" applyFill="1" applyBorder="1"/>
    <xf numFmtId="0" fontId="8" fillId="10" borderId="0" xfId="0" applyFont="1" applyFill="1" applyAlignment="1">
      <alignment horizontal="center" vertical="center" wrapText="1"/>
    </xf>
    <xf numFmtId="0" fontId="1" fillId="0" borderId="0" xfId="1" applyAlignment="1">
      <alignment horizontal="left" vertical="top" wrapText="1"/>
    </xf>
    <xf numFmtId="164" fontId="6" fillId="4" borderId="9" xfId="1" applyNumberFormat="1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right" vertical="top" wrapText="1"/>
    </xf>
    <xf numFmtId="0" fontId="11" fillId="5" borderId="19" xfId="0" applyFont="1" applyFill="1" applyBorder="1" applyAlignment="1">
      <alignment horizontal="right" vertical="top" wrapText="1"/>
    </xf>
    <xf numFmtId="0" fontId="12" fillId="5" borderId="18" xfId="0" applyFont="1" applyFill="1" applyBorder="1" applyAlignment="1">
      <alignment vertical="top" wrapText="1"/>
    </xf>
    <xf numFmtId="0" fontId="12" fillId="5" borderId="20" xfId="0" applyFont="1" applyFill="1" applyBorder="1" applyAlignment="1">
      <alignment vertical="top" wrapText="1"/>
    </xf>
    <xf numFmtId="0" fontId="12" fillId="5" borderId="19" xfId="0" applyFont="1" applyFill="1" applyBorder="1" applyAlignment="1">
      <alignment vertical="top" wrapText="1"/>
    </xf>
    <xf numFmtId="0" fontId="11" fillId="6" borderId="18" xfId="0" applyFont="1" applyFill="1" applyBorder="1" applyAlignment="1">
      <alignment horizontal="right" vertical="center" wrapText="1"/>
    </xf>
    <xf numFmtId="0" fontId="11" fillId="6" borderId="19" xfId="0" applyFont="1" applyFill="1" applyBorder="1" applyAlignment="1">
      <alignment horizontal="right" vertical="center" wrapText="1"/>
    </xf>
  </cellXfs>
  <cellStyles count="5">
    <cellStyle name="Normal" xfId="0" builtinId="0"/>
    <cellStyle name="Normal 2" xfId="4"/>
    <cellStyle name="Normal 4 2" xfId="1"/>
    <cellStyle name="Pourcentage" xfId="3" builtinId="5"/>
    <cellStyle name="Pourcentage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'Graphiques finaux'!$C$5</c:f>
              <c:strCache>
                <c:ptCount val="1"/>
                <c:pt idx="0">
                  <c:v>Taux de surmortalité (en %) en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finaux'!$D$5:$I$5</c:f>
              <c:numCache>
                <c:formatCode>General</c:formatCode>
                <c:ptCount val="6"/>
                <c:pt idx="0">
                  <c:v>10.5</c:v>
                </c:pt>
                <c:pt idx="1">
                  <c:v>5.5</c:v>
                </c:pt>
                <c:pt idx="2">
                  <c:v>16.2</c:v>
                </c:pt>
                <c:pt idx="3">
                  <c:v>19.532845914363861</c:v>
                </c:pt>
                <c:pt idx="4">
                  <c:v>18.2</c:v>
                </c:pt>
                <c:pt idx="5">
                  <c:v>23.423433303833008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2-0141-A393-7A6072962540}"/>
            </c:ext>
          </c:extLst>
        </c:ser>
        <c:ser>
          <c:idx val="1"/>
          <c:order val="1"/>
          <c:tx>
            <c:strRef>
              <c:f>'Graphiques finaux'!$C$6</c:f>
              <c:strCache>
                <c:ptCount val="1"/>
                <c:pt idx="0">
                  <c:v>Evolution du PIB (en %)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finaux'!$D$6:$I$6</c:f>
              <c:numCache>
                <c:formatCode>General</c:formatCode>
                <c:ptCount val="6"/>
                <c:pt idx="0">
                  <c:v>-8</c:v>
                </c:pt>
                <c:pt idx="1">
                  <c:v>-4.5999999999999996</c:v>
                </c:pt>
                <c:pt idx="2">
                  <c:v>-8.9</c:v>
                </c:pt>
                <c:pt idx="3">
                  <c:v>-9.8000000000000007</c:v>
                </c:pt>
                <c:pt idx="4">
                  <c:v>-10.8</c:v>
                </c:pt>
                <c:pt idx="5">
                  <c:v>-3.4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2-0141-A393-7A6072962540}"/>
            </c:ext>
          </c:extLst>
        </c:ser>
        <c:ser>
          <c:idx val="2"/>
          <c:order val="2"/>
          <c:tx>
            <c:strRef>
              <c:f>'Graphiques finaux'!$C$7</c:f>
              <c:strCache>
                <c:ptCount val="1"/>
                <c:pt idx="0">
                  <c:v>Deficit budgetaire en 2020 (en points du PIB)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finaux'!$D$7:$I$7</c:f>
              <c:numCache>
                <c:formatCode>General</c:formatCode>
                <c:ptCount val="6"/>
                <c:pt idx="0">
                  <c:v>-9.1999999999999993</c:v>
                </c:pt>
                <c:pt idx="1">
                  <c:v>-4.3</c:v>
                </c:pt>
                <c:pt idx="2">
                  <c:v>-9.5</c:v>
                </c:pt>
                <c:pt idx="3">
                  <c:v>-12.5</c:v>
                </c:pt>
                <c:pt idx="4">
                  <c:v>-11</c:v>
                </c:pt>
                <c:pt idx="5">
                  <c:v>-14.9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2-0141-A393-7A6072962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390192"/>
        <c:axId val="814391872"/>
      </c:barChart>
      <c:lineChart>
        <c:grouping val="standard"/>
        <c:varyColors val="0"/>
        <c:ser>
          <c:idx val="3"/>
          <c:order val="3"/>
          <c:tx>
            <c:strRef>
              <c:f>'Graphiques finaux'!$C$8</c:f>
              <c:strCache>
                <c:ptCount val="1"/>
                <c:pt idx="0">
                  <c:v>Variation du taux d'emploi (T2 2020/T4 2019, pp)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finaux'!$D$8:$I$8</c:f>
              <c:numCache>
                <c:formatCode>General</c:formatCode>
                <c:ptCount val="6"/>
                <c:pt idx="0">
                  <c:v>-0.73609999999999332</c:v>
                </c:pt>
                <c:pt idx="1">
                  <c:v>-1.5285300000000035</c:v>
                </c:pt>
                <c:pt idx="2">
                  <c:v>-2.582180000000001</c:v>
                </c:pt>
                <c:pt idx="3">
                  <c:v>-0.72446999999999662</c:v>
                </c:pt>
                <c:pt idx="4">
                  <c:v>-4.6200499999999991</c:v>
                </c:pt>
                <c:pt idx="5">
                  <c:v>-9.2077900000000028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92-0141-A393-7A6072962540}"/>
            </c:ext>
          </c:extLst>
        </c:ser>
        <c:ser>
          <c:idx val="4"/>
          <c:order val="4"/>
          <c:tx>
            <c:strRef>
              <c:f>'Graphiques finaux'!$C$9</c:f>
              <c:strCache>
                <c:ptCount val="1"/>
                <c:pt idx="0">
                  <c:v>Variation du taux d'emploi (T4 2020/T4 2019, pp)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finaux'!$D$9:$I$9</c:f>
              <c:numCache>
                <c:formatCode>General</c:formatCode>
                <c:ptCount val="6"/>
                <c:pt idx="0">
                  <c:v>-0.24483999999999639</c:v>
                </c:pt>
                <c:pt idx="1">
                  <c:v>-0.87529000000000678</c:v>
                </c:pt>
                <c:pt idx="2">
                  <c:v>-1.749210000000005</c:v>
                </c:pt>
                <c:pt idx="3">
                  <c:v>-1.8199900000000042</c:v>
                </c:pt>
                <c:pt idx="4">
                  <c:v>-2.4151700000000034</c:v>
                </c:pt>
                <c:pt idx="5">
                  <c:v>-3.8532900000000012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92-0141-A393-7A6072962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390192"/>
        <c:axId val="814391872"/>
      </c:lineChart>
      <c:catAx>
        <c:axId val="81439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4391872"/>
        <c:crosses val="autoZero"/>
        <c:auto val="1"/>
        <c:lblAlgn val="ctr"/>
        <c:lblOffset val="100"/>
        <c:noMultiLvlLbl val="0"/>
      </c:catAx>
      <c:valAx>
        <c:axId val="814391872"/>
        <c:scaling>
          <c:orientation val="minMax"/>
          <c:max val="26"/>
          <c:min val="-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8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43901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461843564757667E-2"/>
          <c:y val="3.4328246347555678E-2"/>
          <c:w val="0.92963913541907006"/>
          <c:h val="0.79753952232871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54'!$X$50</c:f>
              <c:strCache>
                <c:ptCount val="1"/>
                <c:pt idx="0">
                  <c:v>Taux de surmortalité (en %) 2020-2021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54'!$Y$50:$AD$50</c:f>
              <c:numCache>
                <c:formatCode>0.0</c:formatCode>
                <c:ptCount val="6"/>
                <c:pt idx="0">
                  <c:v>12.487893924117088</c:v>
                </c:pt>
                <c:pt idx="1">
                  <c:v>14.963395148515701</c:v>
                </c:pt>
                <c:pt idx="2">
                  <c:v>16.657345741987228</c:v>
                </c:pt>
                <c:pt idx="3">
                  <c:v>23.062209784984589</c:v>
                </c:pt>
                <c:pt idx="4">
                  <c:v>16.534333914518356</c:v>
                </c:pt>
                <c:pt idx="5">
                  <c:v>18.344966322183609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E-7A4E-89BA-BAA5AD5BD8DF}"/>
            </c:ext>
          </c:extLst>
        </c:ser>
        <c:ser>
          <c:idx val="1"/>
          <c:order val="1"/>
          <c:tx>
            <c:strRef>
              <c:f>'Graphique 54'!$X$51</c:f>
              <c:strCache>
                <c:ptCount val="1"/>
                <c:pt idx="0">
                  <c:v>Evolution du PIB (en %) 2021/2019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54'!$Y$51:$AD$51</c:f>
              <c:numCache>
                <c:formatCode>General</c:formatCode>
                <c:ptCount val="6"/>
                <c:pt idx="0">
                  <c:v>-1.6426000000000158</c:v>
                </c:pt>
                <c:pt idx="1">
                  <c:v>-1.5599999999999881</c:v>
                </c:pt>
                <c:pt idx="2">
                  <c:v>-3.6663999999999959</c:v>
                </c:pt>
                <c:pt idx="3">
                  <c:v>2.3960000000000008</c:v>
                </c:pt>
                <c:pt idx="4">
                  <c:v>-3.6161999999999921</c:v>
                </c:pt>
                <c:pt idx="5">
                  <c:v>-5.7156000000000091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E-7A4E-89BA-BAA5AD5BD8DF}"/>
            </c:ext>
          </c:extLst>
        </c:ser>
        <c:ser>
          <c:idx val="2"/>
          <c:order val="2"/>
          <c:tx>
            <c:strRef>
              <c:f>'Graphique 54'!$X$52</c:f>
              <c:strCache>
                <c:ptCount val="1"/>
                <c:pt idx="0">
                  <c:v>Deficit budgetaire, moyenne 2020-2021 (en points du PIB)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54'!$Y$52:$AD$52</c:f>
              <c:numCache>
                <c:formatCode>General</c:formatCode>
                <c:ptCount val="6"/>
                <c:pt idx="0">
                  <c:v>-5.55</c:v>
                </c:pt>
                <c:pt idx="1">
                  <c:v>-8.1</c:v>
                </c:pt>
                <c:pt idx="2">
                  <c:v>-12.2</c:v>
                </c:pt>
                <c:pt idx="3">
                  <c:v>-12.850000000000001</c:v>
                </c:pt>
                <c:pt idx="4">
                  <c:v>-9.85</c:v>
                </c:pt>
                <c:pt idx="5">
                  <c:v>-9.8000000000000007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E-7A4E-89BA-BAA5AD5BD8DF}"/>
            </c:ext>
          </c:extLst>
        </c:ser>
        <c:ser>
          <c:idx val="4"/>
          <c:order val="4"/>
          <c:tx>
            <c:strRef>
              <c:f>'Graphique 54'!$X$54</c:f>
              <c:strCache>
                <c:ptCount val="1"/>
                <c:pt idx="0">
                  <c:v>Variation de la dette publique 2019-2021 (points de PIB)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54'!$Y$54:$AD$54</c:f>
              <c:numCache>
                <c:formatCode>General</c:formatCode>
                <c:ptCount val="6"/>
                <c:pt idx="0">
                  <c:v>13.299999999999997</c:v>
                </c:pt>
                <c:pt idx="1">
                  <c:v>18.200000000000003</c:v>
                </c:pt>
                <c:pt idx="2">
                  <c:v>23.299999999999997</c:v>
                </c:pt>
                <c:pt idx="3">
                  <c:v>24.800000000000011</c:v>
                </c:pt>
                <c:pt idx="4">
                  <c:v>20.200000000000017</c:v>
                </c:pt>
                <c:pt idx="5">
                  <c:v>24.700000000000003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1E-7A4E-89BA-BAA5AD5BD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481088"/>
        <c:axId val="505363840"/>
      </c:barChart>
      <c:lineChart>
        <c:grouping val="standard"/>
        <c:varyColors val="0"/>
        <c:ser>
          <c:idx val="3"/>
          <c:order val="3"/>
          <c:tx>
            <c:strRef>
              <c:f>'Graphique 54'!$X$53</c:f>
              <c:strCache>
                <c:ptCount val="1"/>
                <c:pt idx="0">
                  <c:v>Variation taux d'emploi T4 2019 - T3 2021 (pp) (axe de droite)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1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54'!$Y$53:$AD$53</c:f>
              <c:numCache>
                <c:formatCode>#\ ##0.0_ ;\-#\ ##0.0\ </c:formatCode>
                <c:ptCount val="6"/>
                <c:pt idx="0" formatCode="General">
                  <c:v>0.67977999999999383</c:v>
                </c:pt>
                <c:pt idx="1">
                  <c:v>1.1621300000000048</c:v>
                </c:pt>
                <c:pt idx="2">
                  <c:v>-1.0439499999999953</c:v>
                </c:pt>
                <c:pt idx="3">
                  <c:v>-1.9175400000000025</c:v>
                </c:pt>
                <c:pt idx="4" formatCode="General">
                  <c:v>0.36372999999999678</c:v>
                </c:pt>
                <c:pt idx="5" formatCode="General">
                  <c:v>-0.2090300000000056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1E-7A4E-89BA-BAA5AD5BD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327152"/>
        <c:axId val="763904992"/>
      </c:lineChart>
      <c:catAx>
        <c:axId val="1648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363840"/>
        <c:crosses val="autoZero"/>
        <c:auto val="1"/>
        <c:lblAlgn val="ctr"/>
        <c:lblOffset val="100"/>
        <c:noMultiLvlLbl val="0"/>
      </c:catAx>
      <c:valAx>
        <c:axId val="505363840"/>
        <c:scaling>
          <c:orientation val="minMax"/>
          <c:max val="26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60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1088"/>
        <c:crosses val="autoZero"/>
        <c:crossBetween val="between"/>
        <c:majorUnit val="2"/>
      </c:valAx>
      <c:valAx>
        <c:axId val="763904992"/>
        <c:scaling>
          <c:orientation val="minMax"/>
          <c:max val="4.5999999999999996"/>
          <c:min val="-6.4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327152"/>
        <c:crosses val="max"/>
        <c:crossBetween val="between"/>
        <c:majorUnit val="0.4"/>
      </c:valAx>
      <c:catAx>
        <c:axId val="74832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3904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865438566350976E-3"/>
          <c:y val="0.84435076734811221"/>
          <c:w val="0.96591699783732399"/>
          <c:h val="0.13692473464413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54'!$M$9</c:f>
              <c:strCache>
                <c:ptCount val="1"/>
                <c:pt idx="0">
                  <c:v>Taux de surmortalité (en %)</c:v>
                </c:pt>
              </c:strCache>
            </c:strRef>
          </c:tx>
          <c:spPr>
            <a:solidFill>
              <a:srgbClr val="0087CD"/>
            </a:solidFill>
            <a:ln>
              <a:noFill/>
            </a:ln>
            <a:effectLst/>
          </c:spPr>
          <c:invertIfNegative val="0"/>
          <c:cat>
            <c:strRef>
              <c:f>'[1]Tableau 12 et Graphique 43'!$H$12:$M$12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54'!$N$9:$S$9</c:f>
              <c:numCache>
                <c:formatCode>0.0</c:formatCode>
                <c:ptCount val="6"/>
                <c:pt idx="0">
                  <c:v>7.5</c:v>
                </c:pt>
                <c:pt idx="1">
                  <c:v>13.1</c:v>
                </c:pt>
                <c:pt idx="2">
                  <c:v>20.8</c:v>
                </c:pt>
                <c:pt idx="3">
                  <c:v>22.1</c:v>
                </c:pt>
                <c:pt idx="4">
                  <c:v>20.5</c:v>
                </c:pt>
                <c:pt idx="5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B-46E9-944B-0D7DFC8E4F96}"/>
            </c:ext>
          </c:extLst>
        </c:ser>
        <c:ser>
          <c:idx val="1"/>
          <c:order val="1"/>
          <c:tx>
            <c:strRef>
              <c:f>'Graphique 54'!#REF!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'Graphique 54'!#REF!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B-46E9-944B-0D7DFC8E4F96}"/>
            </c:ext>
          </c:extLst>
        </c:ser>
        <c:ser>
          <c:idx val="2"/>
          <c:order val="2"/>
          <c:tx>
            <c:strRef>
              <c:f>'Graphique 54'!$M$12</c:f>
              <c:strCache>
                <c:ptCount val="1"/>
                <c:pt idx="0">
                  <c:v>Variation de l'emploi salarié entre T4 2019 et T4 2020 (en 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'Graphique 54'!$N$12:$S$12</c:f>
              <c:numCache>
                <c:formatCode>0.0</c:formatCode>
                <c:ptCount val="6"/>
                <c:pt idx="0">
                  <c:v>-1.9</c:v>
                </c:pt>
                <c:pt idx="1">
                  <c:v>-0.8</c:v>
                </c:pt>
                <c:pt idx="2">
                  <c:v>1.1000000000000001</c:v>
                </c:pt>
                <c:pt idx="3">
                  <c:v>-5.5</c:v>
                </c:pt>
                <c:pt idx="4">
                  <c:v>0</c:v>
                </c:pt>
                <c:pt idx="5">
                  <c:v>-4.4000000000000004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B-46E9-944B-0D7DFC8E4F96}"/>
            </c:ext>
          </c:extLst>
        </c:ser>
        <c:ser>
          <c:idx val="3"/>
          <c:order val="3"/>
          <c:tx>
            <c:strRef>
              <c:f>'Graphique 54'!$M$11</c:f>
              <c:strCache>
                <c:ptCount val="1"/>
                <c:pt idx="0">
                  <c:v>Variation du solde public entre 2019 et 2020 (en points du PIB)</c:v>
                </c:pt>
              </c:strCache>
            </c:strRef>
          </c:tx>
          <c:spPr>
            <a:solidFill>
              <a:srgbClr val="BE73AF"/>
            </a:solidFill>
            <a:ln>
              <a:noFill/>
            </a:ln>
            <a:effectLst/>
          </c:spPr>
          <c:invertIfNegative val="0"/>
          <c:val>
            <c:numRef>
              <c:f>'Graphique 54'!$N$11:$S$11</c:f>
              <c:numCache>
                <c:formatCode>General</c:formatCode>
                <c:ptCount val="6"/>
                <c:pt idx="0">
                  <c:v>-5.7</c:v>
                </c:pt>
                <c:pt idx="1">
                  <c:v>-6.1</c:v>
                </c:pt>
                <c:pt idx="2">
                  <c:v>-10</c:v>
                </c:pt>
                <c:pt idx="3">
                  <c:v>-10.199999999999999</c:v>
                </c:pt>
                <c:pt idx="4">
                  <c:v>-7.9</c:v>
                </c:pt>
                <c:pt idx="5">
                  <c:v>-8.1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B-46E9-944B-0D7DFC8E4F96}"/>
            </c:ext>
          </c:extLst>
        </c:ser>
        <c:ser>
          <c:idx val="4"/>
          <c:order val="4"/>
          <c:tx>
            <c:strRef>
              <c:f>'Graphique 54'!$M$10</c:f>
              <c:strCache>
                <c:ptCount val="1"/>
                <c:pt idx="0">
                  <c:v>Evolution du PIB (en %)</c:v>
                </c:pt>
              </c:strCache>
            </c:strRef>
          </c:tx>
          <c:spPr>
            <a:solidFill>
              <a:srgbClr val="D2D700"/>
            </a:solidFill>
            <a:ln>
              <a:noFill/>
            </a:ln>
            <a:effectLst/>
          </c:spPr>
          <c:invertIfNegative val="0"/>
          <c:val>
            <c:numRef>
              <c:f>'Graphique 54'!$N$10:$S$10</c:f>
              <c:numCache>
                <c:formatCode>General</c:formatCode>
                <c:ptCount val="6"/>
                <c:pt idx="0">
                  <c:v>-5</c:v>
                </c:pt>
                <c:pt idx="1">
                  <c:v>-4.7</c:v>
                </c:pt>
                <c:pt idx="2">
                  <c:v>-8.6999999999999993</c:v>
                </c:pt>
                <c:pt idx="3">
                  <c:v>-0.9</c:v>
                </c:pt>
                <c:pt idx="4">
                  <c:v>-6.4</c:v>
                </c:pt>
                <c:pt idx="5">
                  <c:v>-9.3000000000000007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B-46E9-944B-0D7DFC8E4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3538767"/>
        <c:axId val="523535855"/>
      </c:barChart>
      <c:catAx>
        <c:axId val="523538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3535855"/>
        <c:crosses val="autoZero"/>
        <c:auto val="1"/>
        <c:lblAlgn val="ctr"/>
        <c:lblOffset val="100"/>
        <c:noMultiLvlLbl val="0"/>
      </c:catAx>
      <c:valAx>
        <c:axId val="52353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3538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54'!$X$30</c:f>
              <c:strCache>
                <c:ptCount val="1"/>
                <c:pt idx="0">
                  <c:v>Taux de surmortalité (en %) en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54'!$Y$30:$AD$30</c:f>
              <c:numCache>
                <c:formatCode>General</c:formatCode>
                <c:ptCount val="6"/>
                <c:pt idx="0">
                  <c:v>11.687252670526505</c:v>
                </c:pt>
                <c:pt idx="1">
                  <c:v>17.080353200435638</c:v>
                </c:pt>
                <c:pt idx="2">
                  <c:v>19.532845914363861</c:v>
                </c:pt>
                <c:pt idx="3">
                  <c:v>23.423433303833008</c:v>
                </c:pt>
                <c:pt idx="4">
                  <c:v>20.068667829036713</c:v>
                </c:pt>
                <c:pt idx="5">
                  <c:v>23.928704857826233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7-9C46-AA97-50E5BCCC2AC3}"/>
            </c:ext>
          </c:extLst>
        </c:ser>
        <c:ser>
          <c:idx val="1"/>
          <c:order val="1"/>
          <c:tx>
            <c:strRef>
              <c:f>'Graphique 54'!$X$31</c:f>
              <c:strCache>
                <c:ptCount val="1"/>
                <c:pt idx="0">
                  <c:v>Evolution du PIB (en %)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54'!$Y$31:$AD$31</c:f>
              <c:numCache>
                <c:formatCode>General</c:formatCode>
                <c:ptCount val="6"/>
                <c:pt idx="0">
                  <c:v>-4.5999999999999996</c:v>
                </c:pt>
                <c:pt idx="1">
                  <c:v>-8</c:v>
                </c:pt>
                <c:pt idx="2">
                  <c:v>-9.8000000000000007</c:v>
                </c:pt>
                <c:pt idx="3">
                  <c:v>-3.4</c:v>
                </c:pt>
                <c:pt idx="4">
                  <c:v>-8.9</c:v>
                </c:pt>
                <c:pt idx="5">
                  <c:v>-10.8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7-9C46-AA97-50E5BCCC2AC3}"/>
            </c:ext>
          </c:extLst>
        </c:ser>
        <c:ser>
          <c:idx val="2"/>
          <c:order val="2"/>
          <c:tx>
            <c:strRef>
              <c:f>'Graphique 54'!$X$32</c:f>
              <c:strCache>
                <c:ptCount val="1"/>
                <c:pt idx="0">
                  <c:v>Deficit budgetaire en 2020 (en points du PIB)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54'!$Y$32:$AD$32</c:f>
              <c:numCache>
                <c:formatCode>General</c:formatCode>
                <c:ptCount val="6"/>
                <c:pt idx="0">
                  <c:v>-4.3</c:v>
                </c:pt>
                <c:pt idx="1">
                  <c:v>-9.1999999999999993</c:v>
                </c:pt>
                <c:pt idx="2">
                  <c:v>-12.5</c:v>
                </c:pt>
                <c:pt idx="3">
                  <c:v>-14.9</c:v>
                </c:pt>
                <c:pt idx="4">
                  <c:v>-9.5</c:v>
                </c:pt>
                <c:pt idx="5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87-9C46-AA97-50E5BCCC2AC3}"/>
            </c:ext>
          </c:extLst>
        </c:ser>
        <c:ser>
          <c:idx val="4"/>
          <c:order val="3"/>
          <c:tx>
            <c:strRef>
              <c:f>'Graphique 54'!$X$33</c:f>
              <c:strCache>
                <c:ptCount val="1"/>
                <c:pt idx="0">
                  <c:v>Variation du taux d'emploi entre T4 2019 et T2 2020 (en points de pourcentage)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54'!$Y$33:$AD$33</c:f>
              <c:numCache>
                <c:formatCode>General</c:formatCode>
                <c:ptCount val="6"/>
                <c:pt idx="0">
                  <c:v>-1.5285300000000035</c:v>
                </c:pt>
                <c:pt idx="1">
                  <c:v>-0.73609999999999332</c:v>
                </c:pt>
                <c:pt idx="2">
                  <c:v>-0.72446999999999662</c:v>
                </c:pt>
                <c:pt idx="3">
                  <c:v>-9.2077900000000028</c:v>
                </c:pt>
                <c:pt idx="4">
                  <c:v>-2.582180000000001</c:v>
                </c:pt>
                <c:pt idx="5">
                  <c:v>-4.6200499999999991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9-4E41-9319-4469FE743850}"/>
            </c:ext>
          </c:extLst>
        </c:ser>
        <c:ser>
          <c:idx val="5"/>
          <c:order val="4"/>
          <c:tx>
            <c:strRef>
              <c:f>'Graphique 54'!$X$34</c:f>
              <c:strCache>
                <c:ptCount val="1"/>
                <c:pt idx="0">
                  <c:v>Variation du taux d'emploi entre T4 2019 et T4 2020 (en points de pourcentage)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54'!$Y$34:$AD$34</c:f>
              <c:numCache>
                <c:formatCode>#\ ##0.0_ ;\-#\ ##0.0\ </c:formatCode>
                <c:ptCount val="6"/>
                <c:pt idx="0" formatCode="General">
                  <c:v>-0.87529000000000678</c:v>
                </c:pt>
                <c:pt idx="1">
                  <c:v>-0.24483999999999639</c:v>
                </c:pt>
                <c:pt idx="2">
                  <c:v>-1.8199900000000042</c:v>
                </c:pt>
                <c:pt idx="3">
                  <c:v>-3.8532900000000012</c:v>
                </c:pt>
                <c:pt idx="4" formatCode="General">
                  <c:v>-1.749210000000005</c:v>
                </c:pt>
                <c:pt idx="5" formatCode="General">
                  <c:v>-2.4151700000000034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A9-4E41-9319-4469FE743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1088"/>
        <c:axId val="505363840"/>
      </c:barChart>
      <c:catAx>
        <c:axId val="1648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363840"/>
        <c:crosses val="autoZero"/>
        <c:auto val="1"/>
        <c:lblAlgn val="ctr"/>
        <c:lblOffset val="100"/>
        <c:noMultiLvlLbl val="0"/>
      </c:catAx>
      <c:valAx>
        <c:axId val="505363840"/>
        <c:scaling>
          <c:orientation val="minMax"/>
          <c:max val="25"/>
          <c:min val="-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6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10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54'!$X$38</c:f>
              <c:strCache>
                <c:ptCount val="1"/>
                <c:pt idx="0">
                  <c:v>Taux de surmortalité (en %) en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54'!$Y$38:$AD$38</c:f>
              <c:numCache>
                <c:formatCode>General</c:formatCode>
                <c:ptCount val="6"/>
                <c:pt idx="0">
                  <c:v>13.288535177707672</c:v>
                </c:pt>
                <c:pt idx="1">
                  <c:v>12.846437096595764</c:v>
                </c:pt>
                <c:pt idx="2">
                  <c:v>13.781845569610596</c:v>
                </c:pt>
                <c:pt idx="3">
                  <c:v>22.700986266136169</c:v>
                </c:pt>
                <c:pt idx="4">
                  <c:v>13</c:v>
                </c:pt>
                <c:pt idx="5">
                  <c:v>12.761227786540985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4-1C4A-B290-638DB7F6C27D}"/>
            </c:ext>
          </c:extLst>
        </c:ser>
        <c:ser>
          <c:idx val="1"/>
          <c:order val="1"/>
          <c:tx>
            <c:strRef>
              <c:f>'Graphique 54'!$X$39</c:f>
              <c:strCache>
                <c:ptCount val="1"/>
                <c:pt idx="0">
                  <c:v>Evolution du PIB (en %)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54'!$Y$39:$AD$39</c:f>
              <c:numCache>
                <c:formatCode>General</c:formatCode>
                <c:ptCount val="6"/>
                <c:pt idx="0">
                  <c:v>3.1</c:v>
                </c:pt>
                <c:pt idx="1">
                  <c:v>6.3</c:v>
                </c:pt>
                <c:pt idx="2">
                  <c:v>6.8</c:v>
                </c:pt>
                <c:pt idx="3">
                  <c:v>6</c:v>
                </c:pt>
                <c:pt idx="4">
                  <c:v>5.8</c:v>
                </c:pt>
                <c:pt idx="5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4-1C4A-B290-638DB7F6C27D}"/>
            </c:ext>
          </c:extLst>
        </c:ser>
        <c:ser>
          <c:idx val="2"/>
          <c:order val="2"/>
          <c:tx>
            <c:strRef>
              <c:f>'Graphique 54'!$X$40</c:f>
              <c:strCache>
                <c:ptCount val="1"/>
                <c:pt idx="0">
                  <c:v>Deficit budgetaire en 2021 (en points du PIB)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54'!$Y$40:$AD$40</c:f>
              <c:numCache>
                <c:formatCode>General</c:formatCode>
                <c:ptCount val="6"/>
                <c:pt idx="0">
                  <c:v>-6.8</c:v>
                </c:pt>
                <c:pt idx="1">
                  <c:v>-8.9</c:v>
                </c:pt>
                <c:pt idx="2">
                  <c:v>-11.9</c:v>
                </c:pt>
                <c:pt idx="3">
                  <c:v>-10.8</c:v>
                </c:pt>
                <c:pt idx="4">
                  <c:v>-10.199999999999999</c:v>
                </c:pt>
                <c:pt idx="5">
                  <c:v>-8.6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4-1C4A-B290-638DB7F6C27D}"/>
            </c:ext>
          </c:extLst>
        </c:ser>
        <c:ser>
          <c:idx val="4"/>
          <c:order val="3"/>
          <c:tx>
            <c:strRef>
              <c:f>'Graphique 54'!$X$42</c:f>
              <c:strCache>
                <c:ptCount val="1"/>
                <c:pt idx="0">
                  <c:v>Variation du taux d'emploi entre T4 2019 et T3 2021 (en points de pourcentage)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54'!$Y$42:$AD$42</c:f>
              <c:numCache>
                <c:formatCode>#\ ##0.0_ ;\-#\ ##0.0\ </c:formatCode>
                <c:ptCount val="6"/>
                <c:pt idx="0" formatCode="General">
                  <c:v>0.67977999999999383</c:v>
                </c:pt>
                <c:pt idx="1">
                  <c:v>1.1621300000000048</c:v>
                </c:pt>
                <c:pt idx="2">
                  <c:v>-1.0439499999999953</c:v>
                </c:pt>
                <c:pt idx="3">
                  <c:v>-1.9175400000000025</c:v>
                </c:pt>
                <c:pt idx="4" formatCode="General">
                  <c:v>0.36372999999999678</c:v>
                </c:pt>
                <c:pt idx="5" formatCode="General">
                  <c:v>-0.2090300000000056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2-2348-B8E4-C02FFADF4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1088"/>
        <c:axId val="505363840"/>
      </c:barChart>
      <c:catAx>
        <c:axId val="1648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363840"/>
        <c:crosses val="autoZero"/>
        <c:auto val="1"/>
        <c:lblAlgn val="ctr"/>
        <c:lblOffset val="100"/>
        <c:noMultiLvlLbl val="0"/>
      </c:catAx>
      <c:valAx>
        <c:axId val="505363840"/>
        <c:scaling>
          <c:orientation val="minMax"/>
          <c:max val="25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6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10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54'!$AI$72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'Graphique 54'!$AG$73:$AH$76</c:f>
              <c:multiLvlStrCache>
                <c:ptCount val="4"/>
                <c:lvl>
                  <c:pt idx="0">
                    <c:v>Taux de surmortalité (en %) </c:v>
                  </c:pt>
                  <c:pt idx="1">
                    <c:v>Evolution du PIB (en %)</c:v>
                  </c:pt>
                  <c:pt idx="2">
                    <c:v>Deficit budgetaire (en points du PIB)</c:v>
                  </c:pt>
                  <c:pt idx="3">
                    <c:v>Variation de l'emploi salarié par rapport au T4 2019 (en %)</c:v>
                  </c:pt>
                </c:lvl>
                <c:lvl>
                  <c:pt idx="0">
                    <c:v>France</c:v>
                  </c:pt>
                </c:lvl>
              </c:multiLvlStrCache>
            </c:multiLvlStrRef>
          </c:cat>
          <c:val>
            <c:numRef>
              <c:f>'Graphique 54'!$AI$73:$AI$76</c:f>
              <c:numCache>
                <c:formatCode>General</c:formatCode>
                <c:ptCount val="4"/>
                <c:pt idx="0">
                  <c:v>17.080353200435638</c:v>
                </c:pt>
                <c:pt idx="1">
                  <c:v>-8</c:v>
                </c:pt>
                <c:pt idx="2">
                  <c:v>-9.1999999999999993</c:v>
                </c:pt>
                <c:pt idx="3">
                  <c:v>-2.87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A-B348-AECD-3EA16583B4D4}"/>
            </c:ext>
          </c:extLst>
        </c:ser>
        <c:ser>
          <c:idx val="1"/>
          <c:order val="1"/>
          <c:tx>
            <c:strRef>
              <c:f>'Graphique 54'!$AJ$72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'Graphique 54'!$AG$73:$AH$76</c:f>
              <c:multiLvlStrCache>
                <c:ptCount val="4"/>
                <c:lvl>
                  <c:pt idx="0">
                    <c:v>Taux de surmortalité (en %) </c:v>
                  </c:pt>
                  <c:pt idx="1">
                    <c:v>Evolution du PIB (en %)</c:v>
                  </c:pt>
                  <c:pt idx="2">
                    <c:v>Deficit budgetaire (en points du PIB)</c:v>
                  </c:pt>
                  <c:pt idx="3">
                    <c:v>Variation de l'emploi salarié par rapport au T4 2019 (en %)</c:v>
                  </c:pt>
                </c:lvl>
                <c:lvl>
                  <c:pt idx="0">
                    <c:v>France</c:v>
                  </c:pt>
                </c:lvl>
              </c:multiLvlStrCache>
            </c:multiLvlStrRef>
          </c:cat>
          <c:val>
            <c:numRef>
              <c:f>'Graphique 54'!$AJ$73:$AJ$76</c:f>
              <c:numCache>
                <c:formatCode>General</c:formatCode>
                <c:ptCount val="4"/>
                <c:pt idx="0">
                  <c:v>12.846437096595764</c:v>
                </c:pt>
                <c:pt idx="1">
                  <c:v>6.3</c:v>
                </c:pt>
                <c:pt idx="2">
                  <c:v>-8.9</c:v>
                </c:pt>
                <c:pt idx="3">
                  <c:v>1.0999999999999999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A-B348-AECD-3EA16583B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556207"/>
        <c:axId val="230758175"/>
      </c:barChart>
      <c:catAx>
        <c:axId val="24755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758175"/>
        <c:crosses val="autoZero"/>
        <c:auto val="1"/>
        <c:lblAlgn val="ctr"/>
        <c:lblOffset val="100"/>
        <c:noMultiLvlLbl val="0"/>
      </c:catAx>
      <c:valAx>
        <c:axId val="23075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75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54'!$X$70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54'!$Y$70:$AD$70</c:f>
              <c:numCache>
                <c:formatCode>General</c:formatCode>
                <c:ptCount val="6"/>
                <c:pt idx="0">
                  <c:v>11.687252670526505</c:v>
                </c:pt>
                <c:pt idx="1">
                  <c:v>17.080353200435638</c:v>
                </c:pt>
                <c:pt idx="2">
                  <c:v>19.532845914363861</c:v>
                </c:pt>
                <c:pt idx="3">
                  <c:v>23.423433303833008</c:v>
                </c:pt>
                <c:pt idx="4">
                  <c:v>20.068667829036713</c:v>
                </c:pt>
                <c:pt idx="5">
                  <c:v>23.928704857826233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F-DA4D-8753-CAAA364A3F73}"/>
            </c:ext>
          </c:extLst>
        </c:ser>
        <c:ser>
          <c:idx val="1"/>
          <c:order val="1"/>
          <c:tx>
            <c:strRef>
              <c:f>'Graphique 54'!$X$71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54'!$Y$71:$AD$71</c:f>
              <c:numCache>
                <c:formatCode>General</c:formatCode>
                <c:ptCount val="6"/>
                <c:pt idx="0">
                  <c:v>13.288535177707672</c:v>
                </c:pt>
                <c:pt idx="1">
                  <c:v>12.846437096595764</c:v>
                </c:pt>
                <c:pt idx="2">
                  <c:v>13.781845569610596</c:v>
                </c:pt>
                <c:pt idx="3">
                  <c:v>22.700986266136169</c:v>
                </c:pt>
                <c:pt idx="4">
                  <c:v>13</c:v>
                </c:pt>
                <c:pt idx="5">
                  <c:v>12.761227786540985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F-DA4D-8753-CAAA364A3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71935"/>
        <c:axId val="354755183"/>
      </c:barChart>
      <c:catAx>
        <c:axId val="29117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755183"/>
        <c:crosses val="autoZero"/>
        <c:auto val="1"/>
        <c:lblAlgn val="ctr"/>
        <c:lblOffset val="100"/>
        <c:noMultiLvlLbl val="0"/>
      </c:catAx>
      <c:valAx>
        <c:axId val="354755183"/>
        <c:scaling>
          <c:orientation val="minMax"/>
          <c:max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Taux</a:t>
                </a:r>
                <a:r>
                  <a:rPr lang="en-GB" baseline="0"/>
                  <a:t> de surmortalité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17193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54'!$X$72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54'!$Y$72:$AD$72</c:f>
              <c:numCache>
                <c:formatCode>General</c:formatCode>
                <c:ptCount val="6"/>
                <c:pt idx="0">
                  <c:v>-4.5999999999999996</c:v>
                </c:pt>
                <c:pt idx="1">
                  <c:v>-8</c:v>
                </c:pt>
                <c:pt idx="2">
                  <c:v>-9.8000000000000007</c:v>
                </c:pt>
                <c:pt idx="3">
                  <c:v>-3.4</c:v>
                </c:pt>
                <c:pt idx="4">
                  <c:v>-8.9</c:v>
                </c:pt>
                <c:pt idx="5">
                  <c:v>-10.8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3-2D43-A3FC-E2237F5B1CD8}"/>
            </c:ext>
          </c:extLst>
        </c:ser>
        <c:ser>
          <c:idx val="1"/>
          <c:order val="1"/>
          <c:tx>
            <c:strRef>
              <c:f>'Graphique 54'!$X$73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54'!$Y$73:$AD$73</c:f>
              <c:numCache>
                <c:formatCode>General</c:formatCode>
                <c:ptCount val="6"/>
                <c:pt idx="0">
                  <c:v>3.1</c:v>
                </c:pt>
                <c:pt idx="1">
                  <c:v>7</c:v>
                </c:pt>
                <c:pt idx="2">
                  <c:v>6.8</c:v>
                </c:pt>
                <c:pt idx="3">
                  <c:v>6</c:v>
                </c:pt>
                <c:pt idx="4">
                  <c:v>5.8</c:v>
                </c:pt>
                <c:pt idx="5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3-2D43-A3FC-E2237F5B1CD8}"/>
            </c:ext>
          </c:extLst>
        </c:ser>
        <c:ser>
          <c:idx val="2"/>
          <c:order val="2"/>
          <c:tx>
            <c:strRef>
              <c:f>'Graphique 54'!$X$74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54'!$Y$74:$AD$74</c:f>
              <c:numCache>
                <c:formatCode>General</c:formatCode>
                <c:ptCount val="6"/>
                <c:pt idx="0">
                  <c:v>4.5999999999999996</c:v>
                </c:pt>
                <c:pt idx="1">
                  <c:v>3.9</c:v>
                </c:pt>
                <c:pt idx="2">
                  <c:v>5</c:v>
                </c:pt>
                <c:pt idx="3">
                  <c:v>5.2</c:v>
                </c:pt>
                <c:pt idx="4">
                  <c:v>4.2</c:v>
                </c:pt>
                <c:pt idx="5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E3-2D43-A3FC-E2237F5B1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71935"/>
        <c:axId val="354755183"/>
      </c:barChart>
      <c:catAx>
        <c:axId val="29117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755183"/>
        <c:crosses val="autoZero"/>
        <c:auto val="1"/>
        <c:lblAlgn val="ctr"/>
        <c:lblOffset val="100"/>
        <c:noMultiLvlLbl val="0"/>
      </c:catAx>
      <c:valAx>
        <c:axId val="354755183"/>
        <c:scaling>
          <c:orientation val="minMax"/>
          <c:max val="7"/>
          <c:min val="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Croissance</a:t>
                </a:r>
                <a:r>
                  <a:rPr lang="en-GB" baseline="0"/>
                  <a:t> du PIB, en 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17193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54'!$X$76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54'!$Y$76:$AD$76</c:f>
              <c:numCache>
                <c:formatCode>General</c:formatCode>
                <c:ptCount val="6"/>
                <c:pt idx="0">
                  <c:v>-4.3</c:v>
                </c:pt>
                <c:pt idx="1">
                  <c:v>-9.1999999999999993</c:v>
                </c:pt>
                <c:pt idx="2">
                  <c:v>-12.5</c:v>
                </c:pt>
                <c:pt idx="3">
                  <c:v>-14.9</c:v>
                </c:pt>
                <c:pt idx="4">
                  <c:v>-9.5</c:v>
                </c:pt>
                <c:pt idx="5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7-8F44-8119-AA0D73FA95CC}"/>
            </c:ext>
          </c:extLst>
        </c:ser>
        <c:ser>
          <c:idx val="1"/>
          <c:order val="1"/>
          <c:tx>
            <c:strRef>
              <c:f>'Graphique 54'!$X$77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54'!$Y$77:$AD$77</c:f>
              <c:numCache>
                <c:formatCode>General</c:formatCode>
                <c:ptCount val="6"/>
                <c:pt idx="0">
                  <c:v>-6.8</c:v>
                </c:pt>
                <c:pt idx="1">
                  <c:v>-7</c:v>
                </c:pt>
                <c:pt idx="2">
                  <c:v>-11.9</c:v>
                </c:pt>
                <c:pt idx="3">
                  <c:v>-10.8</c:v>
                </c:pt>
                <c:pt idx="4">
                  <c:v>-10.199999999999999</c:v>
                </c:pt>
                <c:pt idx="5">
                  <c:v>-8.6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7-8F44-8119-AA0D73FA9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71935"/>
        <c:axId val="354755183"/>
      </c:barChart>
      <c:catAx>
        <c:axId val="29117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755183"/>
        <c:crosses val="autoZero"/>
        <c:auto val="1"/>
        <c:lblAlgn val="ctr"/>
        <c:lblOffset val="100"/>
        <c:noMultiLvlLbl val="0"/>
      </c:catAx>
      <c:valAx>
        <c:axId val="354755183"/>
        <c:scaling>
          <c:orientation val="minMax"/>
          <c:max val="2"/>
          <c:min val="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Solde budgétaire, en % du PIB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17193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54'!$X$79</c:f>
              <c:strCache>
                <c:ptCount val="1"/>
                <c:pt idx="0">
                  <c:v> T2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54'!$Y$79:$AD$79</c:f>
              <c:numCache>
                <c:formatCode>General</c:formatCode>
                <c:ptCount val="6"/>
                <c:pt idx="0">
                  <c:v>-1.21</c:v>
                </c:pt>
                <c:pt idx="1">
                  <c:v>-2.87</c:v>
                </c:pt>
                <c:pt idx="2">
                  <c:v>-1</c:v>
                </c:pt>
                <c:pt idx="3">
                  <c:v>-11.700000000000001</c:v>
                </c:pt>
                <c:pt idx="4">
                  <c:v>-2.85</c:v>
                </c:pt>
                <c:pt idx="5">
                  <c:v>-8.35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F-8540-B753-A6A65712BCC2}"/>
            </c:ext>
          </c:extLst>
        </c:ser>
        <c:ser>
          <c:idx val="1"/>
          <c:order val="1"/>
          <c:tx>
            <c:strRef>
              <c:f>'Graphique 54'!$X$80</c:f>
              <c:strCache>
                <c:ptCount val="1"/>
                <c:pt idx="0">
                  <c:v>T3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54'!$Y$80:$AD$80</c:f>
              <c:numCache>
                <c:formatCode>General</c:formatCode>
                <c:ptCount val="6"/>
                <c:pt idx="0">
                  <c:v>-0.80999999999999994</c:v>
                </c:pt>
                <c:pt idx="1">
                  <c:v>1.0999999999999999</c:v>
                </c:pt>
                <c:pt idx="2">
                  <c:v>-1.24</c:v>
                </c:pt>
                <c:pt idx="3">
                  <c:v>-2.33</c:v>
                </c:pt>
                <c:pt idx="4">
                  <c:v>-0.71000000000000008</c:v>
                </c:pt>
                <c:pt idx="5">
                  <c:v>-1.71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FF-8540-B753-A6A65712B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71935"/>
        <c:axId val="354755183"/>
      </c:barChart>
      <c:catAx>
        <c:axId val="29117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755183"/>
        <c:crosses val="autoZero"/>
        <c:auto val="1"/>
        <c:lblAlgn val="ctr"/>
        <c:lblOffset val="100"/>
        <c:noMultiLvlLbl val="0"/>
      </c:catAx>
      <c:valAx>
        <c:axId val="354755183"/>
        <c:scaling>
          <c:orientation val="minMax"/>
          <c:max val="1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Emploi</a:t>
                </a:r>
                <a:r>
                  <a:rPr lang="en-GB" baseline="0"/>
                  <a:t> salarié par rapport au T4 2019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17193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54'!$X$50</c:f>
              <c:strCache>
                <c:ptCount val="1"/>
                <c:pt idx="0">
                  <c:v>Taux de surmortalité (en %) 2020-2021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54'!$Y$50:$AD$50</c:f>
              <c:numCache>
                <c:formatCode>0.0</c:formatCode>
                <c:ptCount val="6"/>
                <c:pt idx="0">
                  <c:v>12.487893924117088</c:v>
                </c:pt>
                <c:pt idx="1">
                  <c:v>14.963395148515701</c:v>
                </c:pt>
                <c:pt idx="2">
                  <c:v>16.657345741987228</c:v>
                </c:pt>
                <c:pt idx="3">
                  <c:v>23.062209784984589</c:v>
                </c:pt>
                <c:pt idx="4">
                  <c:v>16.534333914518356</c:v>
                </c:pt>
                <c:pt idx="5">
                  <c:v>18.344966322183609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B-0D48-B976-5CDDCB6A03E7}"/>
            </c:ext>
          </c:extLst>
        </c:ser>
        <c:ser>
          <c:idx val="1"/>
          <c:order val="1"/>
          <c:tx>
            <c:strRef>
              <c:f>'Graphique 54'!$X$51</c:f>
              <c:strCache>
                <c:ptCount val="1"/>
                <c:pt idx="0">
                  <c:v>Evolution du PIB (en %) 2021/2019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54'!$Y$51:$AD$51</c:f>
              <c:numCache>
                <c:formatCode>General</c:formatCode>
                <c:ptCount val="6"/>
                <c:pt idx="0">
                  <c:v>-1.6426000000000158</c:v>
                </c:pt>
                <c:pt idx="1">
                  <c:v>-1.5599999999999881</c:v>
                </c:pt>
                <c:pt idx="2">
                  <c:v>-3.6663999999999959</c:v>
                </c:pt>
                <c:pt idx="3">
                  <c:v>2.3960000000000008</c:v>
                </c:pt>
                <c:pt idx="4">
                  <c:v>-3.6161999999999921</c:v>
                </c:pt>
                <c:pt idx="5">
                  <c:v>-5.7156000000000091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B-0D48-B976-5CDDCB6A03E7}"/>
            </c:ext>
          </c:extLst>
        </c:ser>
        <c:ser>
          <c:idx val="2"/>
          <c:order val="2"/>
          <c:tx>
            <c:strRef>
              <c:f>'Graphique 54'!$X$52</c:f>
              <c:strCache>
                <c:ptCount val="1"/>
                <c:pt idx="0">
                  <c:v>Deficit budgetaire, moyenne 2020-2021 (en points du PIB)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54'!$Y$52:$AD$52</c:f>
              <c:numCache>
                <c:formatCode>General</c:formatCode>
                <c:ptCount val="6"/>
                <c:pt idx="0">
                  <c:v>-5.55</c:v>
                </c:pt>
                <c:pt idx="1">
                  <c:v>-8.1</c:v>
                </c:pt>
                <c:pt idx="2">
                  <c:v>-12.2</c:v>
                </c:pt>
                <c:pt idx="3">
                  <c:v>-12.850000000000001</c:v>
                </c:pt>
                <c:pt idx="4">
                  <c:v>-9.85</c:v>
                </c:pt>
                <c:pt idx="5">
                  <c:v>-9.8000000000000007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FB-0D48-B976-5CDDCB6A03E7}"/>
            </c:ext>
          </c:extLst>
        </c:ser>
        <c:ser>
          <c:idx val="3"/>
          <c:order val="3"/>
          <c:tx>
            <c:strRef>
              <c:f>'Graphique 54'!$X$53</c:f>
              <c:strCache>
                <c:ptCount val="1"/>
                <c:pt idx="0">
                  <c:v>Variation taux d'emploi T4 2019 - T3 2021 (pp) (axe de droite)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54'!$Y$53:$AD$53</c:f>
              <c:numCache>
                <c:formatCode>#\ ##0.0_ ;\-#\ ##0.0\ </c:formatCode>
                <c:ptCount val="6"/>
                <c:pt idx="0" formatCode="General">
                  <c:v>0.67977999999999383</c:v>
                </c:pt>
                <c:pt idx="1">
                  <c:v>1.1621300000000048</c:v>
                </c:pt>
                <c:pt idx="2">
                  <c:v>-1.0439499999999953</c:v>
                </c:pt>
                <c:pt idx="3">
                  <c:v>-1.9175400000000025</c:v>
                </c:pt>
                <c:pt idx="4" formatCode="General">
                  <c:v>0.36372999999999678</c:v>
                </c:pt>
                <c:pt idx="5" formatCode="General">
                  <c:v>-0.2090300000000056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FB-0D48-B976-5CDDCB6A03E7}"/>
            </c:ext>
          </c:extLst>
        </c:ser>
        <c:ser>
          <c:idx val="4"/>
          <c:order val="4"/>
          <c:tx>
            <c:strRef>
              <c:f>'Graphique 54'!$X$54</c:f>
              <c:strCache>
                <c:ptCount val="1"/>
                <c:pt idx="0">
                  <c:v>Variation de la dette publique 2019-2021 (points de PIB)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54'!$Y$54:$AD$54</c:f>
              <c:numCache>
                <c:formatCode>General</c:formatCode>
                <c:ptCount val="6"/>
                <c:pt idx="0">
                  <c:v>13.299999999999997</c:v>
                </c:pt>
                <c:pt idx="1">
                  <c:v>18.200000000000003</c:v>
                </c:pt>
                <c:pt idx="2">
                  <c:v>23.299999999999997</c:v>
                </c:pt>
                <c:pt idx="3">
                  <c:v>24.800000000000011</c:v>
                </c:pt>
                <c:pt idx="4">
                  <c:v>20.200000000000017</c:v>
                </c:pt>
                <c:pt idx="5">
                  <c:v>24.700000000000003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95-9047-9836-02AA0F2E8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1088"/>
        <c:axId val="505363840"/>
      </c:barChart>
      <c:catAx>
        <c:axId val="1648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363840"/>
        <c:crosses val="autoZero"/>
        <c:auto val="1"/>
        <c:lblAlgn val="ctr"/>
        <c:lblOffset val="100"/>
        <c:noMultiLvlLbl val="0"/>
      </c:catAx>
      <c:valAx>
        <c:axId val="505363840"/>
        <c:scaling>
          <c:orientation val="minMax"/>
          <c:max val="25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60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10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'Graphiques finaux'!$C$13</c:f>
              <c:strCache>
                <c:ptCount val="1"/>
                <c:pt idx="0">
                  <c:v>Taux de surmortalité (en %) en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finaux'!$D$13:$I$13</c:f>
              <c:numCache>
                <c:formatCode>General</c:formatCode>
                <c:ptCount val="6"/>
                <c:pt idx="0">
                  <c:v>9</c:v>
                </c:pt>
                <c:pt idx="1">
                  <c:v>9.3000000000000007</c:v>
                </c:pt>
                <c:pt idx="2">
                  <c:v>10.199999999999999</c:v>
                </c:pt>
                <c:pt idx="3">
                  <c:v>13.781845569610596</c:v>
                </c:pt>
                <c:pt idx="4">
                  <c:v>8.6999999999999993</c:v>
                </c:pt>
                <c:pt idx="5">
                  <c:v>22.700986266136169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D-CC4F-9B8A-4984C8384396}"/>
            </c:ext>
          </c:extLst>
        </c:ser>
        <c:ser>
          <c:idx val="1"/>
          <c:order val="1"/>
          <c:tx>
            <c:strRef>
              <c:f>'Graphiques finaux'!$C$14</c:f>
              <c:strCache>
                <c:ptCount val="1"/>
                <c:pt idx="0">
                  <c:v>Evolution du PIB (en %)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finaux'!$D$14:$I$14</c:f>
              <c:numCache>
                <c:formatCode>General</c:formatCode>
                <c:ptCount val="6"/>
                <c:pt idx="0">
                  <c:v>7</c:v>
                </c:pt>
                <c:pt idx="1">
                  <c:v>2.8</c:v>
                </c:pt>
                <c:pt idx="2">
                  <c:v>6.6</c:v>
                </c:pt>
                <c:pt idx="3">
                  <c:v>7.4</c:v>
                </c:pt>
                <c:pt idx="4">
                  <c:v>5.0999999999999996</c:v>
                </c:pt>
                <c:pt idx="5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D-CC4F-9B8A-4984C8384396}"/>
            </c:ext>
          </c:extLst>
        </c:ser>
        <c:ser>
          <c:idx val="2"/>
          <c:order val="2"/>
          <c:tx>
            <c:strRef>
              <c:f>'Graphiques finaux'!$C$15</c:f>
              <c:strCache>
                <c:ptCount val="1"/>
                <c:pt idx="0">
                  <c:v>Deficit budgetaire en 2021 (en points du PIB)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finaux'!$D$15:$I$15</c:f>
              <c:numCache>
                <c:formatCode>General</c:formatCode>
                <c:ptCount val="6"/>
                <c:pt idx="0">
                  <c:v>-8.9</c:v>
                </c:pt>
                <c:pt idx="1">
                  <c:v>-6.8</c:v>
                </c:pt>
                <c:pt idx="2">
                  <c:v>-10.199999999999999</c:v>
                </c:pt>
                <c:pt idx="3">
                  <c:v>-11.9</c:v>
                </c:pt>
                <c:pt idx="4">
                  <c:v>-8.6</c:v>
                </c:pt>
                <c:pt idx="5">
                  <c:v>-10.8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1D-CC4F-9B8A-4984C8384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390192"/>
        <c:axId val="814391872"/>
      </c:barChart>
      <c:lineChart>
        <c:grouping val="standard"/>
        <c:varyColors val="0"/>
        <c:ser>
          <c:idx val="4"/>
          <c:order val="3"/>
          <c:tx>
            <c:strRef>
              <c:f>'Graphiques finaux'!$C$16</c:f>
              <c:strCache>
                <c:ptCount val="1"/>
                <c:pt idx="0">
                  <c:v>Variation du taux d'emploi (T4 2021/T4 2019, pp)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2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finaux'!$D$16:$I$16</c:f>
              <c:numCache>
                <c:formatCode>General</c:formatCode>
                <c:ptCount val="6"/>
                <c:pt idx="0">
                  <c:v>1.5645299999999907</c:v>
                </c:pt>
                <c:pt idx="1">
                  <c:v>0.93080999999999392</c:v>
                </c:pt>
                <c:pt idx="2">
                  <c:v>0.86883999999999872</c:v>
                </c:pt>
                <c:pt idx="3">
                  <c:v>-0.95606999999999687</c:v>
                </c:pt>
                <c:pt idx="4">
                  <c:v>0.54150999999999527</c:v>
                </c:pt>
                <c:pt idx="5">
                  <c:v>-1.1759300000000081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1D-CC4F-9B8A-4984C8384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390192"/>
        <c:axId val="814391872"/>
      </c:lineChart>
      <c:catAx>
        <c:axId val="81439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4391872"/>
        <c:crosses val="autoZero"/>
        <c:auto val="1"/>
        <c:lblAlgn val="ctr"/>
        <c:lblOffset val="100"/>
        <c:noMultiLvlLbl val="0"/>
      </c:catAx>
      <c:valAx>
        <c:axId val="814391872"/>
        <c:scaling>
          <c:orientation val="minMax"/>
          <c:max val="26"/>
          <c:min val="-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8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43901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49949079708885E-2"/>
          <c:y val="0.89839020122484703"/>
          <c:w val="0.91486338458481309"/>
          <c:h val="8.7425401612032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54'!$X$168</c:f>
              <c:strCache>
                <c:ptCount val="1"/>
                <c:pt idx="0">
                  <c:v>T2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'Graphique 54'!$Y$167:$AD$167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54'!$Y$168:$AD$168</c:f>
              <c:numCache>
                <c:formatCode>General</c:formatCode>
                <c:ptCount val="6"/>
                <c:pt idx="0">
                  <c:v>-1.5285300000000035</c:v>
                </c:pt>
                <c:pt idx="1">
                  <c:v>-0.73609999999999332</c:v>
                </c:pt>
                <c:pt idx="2">
                  <c:v>-0.72446999999999662</c:v>
                </c:pt>
                <c:pt idx="3">
                  <c:v>-9.2077900000000028</c:v>
                </c:pt>
                <c:pt idx="4">
                  <c:v>-2.582180000000001</c:v>
                </c:pt>
                <c:pt idx="5">
                  <c:v>-4.6200499999999991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6-AE4C-A7D9-80BF4B3593D5}"/>
            </c:ext>
          </c:extLst>
        </c:ser>
        <c:ser>
          <c:idx val="1"/>
          <c:order val="1"/>
          <c:tx>
            <c:strRef>
              <c:f>'Graphique 54'!$X$169</c:f>
              <c:strCache>
                <c:ptCount val="1"/>
                <c:pt idx="0">
                  <c:v>T4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1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'Graphique 54'!$Y$167:$AD$167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54'!$Y$169:$AD$169</c:f>
              <c:numCache>
                <c:formatCode>#\ ##0.0_ ;\-#\ ##0.0\ </c:formatCode>
                <c:ptCount val="6"/>
                <c:pt idx="0" formatCode="General">
                  <c:v>-0.87529000000000678</c:v>
                </c:pt>
                <c:pt idx="1">
                  <c:v>-0.24483999999999639</c:v>
                </c:pt>
                <c:pt idx="2">
                  <c:v>-1.8199900000000042</c:v>
                </c:pt>
                <c:pt idx="3">
                  <c:v>-3.8532900000000012</c:v>
                </c:pt>
                <c:pt idx="4" formatCode="General">
                  <c:v>-1.749210000000005</c:v>
                </c:pt>
                <c:pt idx="5" formatCode="General">
                  <c:v>-2.4151700000000034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6-AE4C-A7D9-80BF4B3593D5}"/>
            </c:ext>
          </c:extLst>
        </c:ser>
        <c:ser>
          <c:idx val="2"/>
          <c:order val="2"/>
          <c:tx>
            <c:strRef>
              <c:f>'Graphique 54'!$X$170</c:f>
              <c:strCache>
                <c:ptCount val="1"/>
                <c:pt idx="0">
                  <c:v>T3-2021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'Graphique 54'!$Y$167:$AD$167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54'!$Y$170:$AD$170</c:f>
              <c:numCache>
                <c:formatCode>#\ ##0.0_ ;\-#\ ##0.0\ </c:formatCode>
                <c:ptCount val="6"/>
                <c:pt idx="0" formatCode="General">
                  <c:v>0.67977999999999383</c:v>
                </c:pt>
                <c:pt idx="1">
                  <c:v>1.1621300000000048</c:v>
                </c:pt>
                <c:pt idx="2">
                  <c:v>-1.0439499999999953</c:v>
                </c:pt>
                <c:pt idx="3">
                  <c:v>-1.9175400000000025</c:v>
                </c:pt>
                <c:pt idx="4" formatCode="General">
                  <c:v>0.36372999999999678</c:v>
                </c:pt>
                <c:pt idx="5" formatCode="General">
                  <c:v>-0.2090300000000056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36-AE4C-A7D9-80BF4B359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820656"/>
        <c:axId val="515046832"/>
      </c:lineChart>
      <c:catAx>
        <c:axId val="40382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046832"/>
        <c:crosses val="autoZero"/>
        <c:auto val="1"/>
        <c:lblAlgn val="ctr"/>
        <c:lblOffset val="100"/>
        <c:noMultiLvlLbl val="0"/>
      </c:catAx>
      <c:valAx>
        <c:axId val="51504683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Variation</a:t>
                </a:r>
                <a:r>
                  <a:rPr lang="en-GB" baseline="0"/>
                  <a:t> du taux d'emploi par rapport au T4 2019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38206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54'!$X$70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54'!$Y$70:$AD$70</c:f>
              <c:numCache>
                <c:formatCode>General</c:formatCode>
                <c:ptCount val="6"/>
                <c:pt idx="0">
                  <c:v>11.687252670526505</c:v>
                </c:pt>
                <c:pt idx="1">
                  <c:v>17.080353200435638</c:v>
                </c:pt>
                <c:pt idx="2">
                  <c:v>19.532845914363861</c:v>
                </c:pt>
                <c:pt idx="3">
                  <c:v>23.423433303833008</c:v>
                </c:pt>
                <c:pt idx="4">
                  <c:v>20.068667829036713</c:v>
                </c:pt>
                <c:pt idx="5">
                  <c:v>23.928704857826233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1-C041-896F-C601EC01B067}"/>
            </c:ext>
          </c:extLst>
        </c:ser>
        <c:ser>
          <c:idx val="1"/>
          <c:order val="1"/>
          <c:tx>
            <c:strRef>
              <c:f>'Graphique 54'!$X$71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54'!$Y$71:$AD$71</c:f>
              <c:numCache>
                <c:formatCode>General</c:formatCode>
                <c:ptCount val="6"/>
                <c:pt idx="0">
                  <c:v>13.288535177707672</c:v>
                </c:pt>
                <c:pt idx="1">
                  <c:v>12.846437096595764</c:v>
                </c:pt>
                <c:pt idx="2">
                  <c:v>13.781845569610596</c:v>
                </c:pt>
                <c:pt idx="3">
                  <c:v>22.700986266136169</c:v>
                </c:pt>
                <c:pt idx="4">
                  <c:v>13</c:v>
                </c:pt>
                <c:pt idx="5">
                  <c:v>12.761227786540985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1-C041-896F-C601EC01B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71935"/>
        <c:axId val="354755183"/>
      </c:barChart>
      <c:catAx>
        <c:axId val="29117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755183"/>
        <c:crosses val="autoZero"/>
        <c:auto val="1"/>
        <c:lblAlgn val="ctr"/>
        <c:lblOffset val="100"/>
        <c:noMultiLvlLbl val="0"/>
      </c:catAx>
      <c:valAx>
        <c:axId val="354755183"/>
        <c:scaling>
          <c:orientation val="minMax"/>
          <c:max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Taux</a:t>
                </a:r>
                <a:r>
                  <a:rPr lang="en-GB" baseline="0"/>
                  <a:t> de surmortalité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17193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54'!$X$72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54'!$Y$72:$AD$72</c:f>
              <c:numCache>
                <c:formatCode>General</c:formatCode>
                <c:ptCount val="6"/>
                <c:pt idx="0">
                  <c:v>-4.5999999999999996</c:v>
                </c:pt>
                <c:pt idx="1">
                  <c:v>-8</c:v>
                </c:pt>
                <c:pt idx="2">
                  <c:v>-9.8000000000000007</c:v>
                </c:pt>
                <c:pt idx="3">
                  <c:v>-3.4</c:v>
                </c:pt>
                <c:pt idx="4">
                  <c:v>-8.9</c:v>
                </c:pt>
                <c:pt idx="5">
                  <c:v>-10.8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B-6E4D-B880-BC9C9F6C58A9}"/>
            </c:ext>
          </c:extLst>
        </c:ser>
        <c:ser>
          <c:idx val="1"/>
          <c:order val="1"/>
          <c:tx>
            <c:strRef>
              <c:f>'Graphique 54'!$X$73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54'!$Y$73:$AD$73</c:f>
              <c:numCache>
                <c:formatCode>General</c:formatCode>
                <c:ptCount val="6"/>
                <c:pt idx="0">
                  <c:v>3.1</c:v>
                </c:pt>
                <c:pt idx="1">
                  <c:v>7</c:v>
                </c:pt>
                <c:pt idx="2">
                  <c:v>6.8</c:v>
                </c:pt>
                <c:pt idx="3">
                  <c:v>6</c:v>
                </c:pt>
                <c:pt idx="4">
                  <c:v>5.8</c:v>
                </c:pt>
                <c:pt idx="5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B-6E4D-B880-BC9C9F6C5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71935"/>
        <c:axId val="354755183"/>
      </c:barChart>
      <c:catAx>
        <c:axId val="29117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755183"/>
        <c:crosses val="autoZero"/>
        <c:auto val="1"/>
        <c:lblAlgn val="ctr"/>
        <c:lblOffset val="100"/>
        <c:noMultiLvlLbl val="0"/>
      </c:catAx>
      <c:valAx>
        <c:axId val="354755183"/>
        <c:scaling>
          <c:orientation val="minMax"/>
          <c:max val="7"/>
          <c:min val="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Croissance</a:t>
                </a:r>
                <a:r>
                  <a:rPr lang="en-GB" baseline="0"/>
                  <a:t> du PIB, en 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17193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54'!$X$76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54'!$Y$76:$AD$76</c:f>
              <c:numCache>
                <c:formatCode>General</c:formatCode>
                <c:ptCount val="6"/>
                <c:pt idx="0">
                  <c:v>-4.3</c:v>
                </c:pt>
                <c:pt idx="1">
                  <c:v>-9.1999999999999993</c:v>
                </c:pt>
                <c:pt idx="2">
                  <c:v>-12.5</c:v>
                </c:pt>
                <c:pt idx="3">
                  <c:v>-14.9</c:v>
                </c:pt>
                <c:pt idx="4">
                  <c:v>-9.5</c:v>
                </c:pt>
                <c:pt idx="5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6A40-860A-B15625F6F924}"/>
            </c:ext>
          </c:extLst>
        </c:ser>
        <c:ser>
          <c:idx val="1"/>
          <c:order val="1"/>
          <c:tx>
            <c:strRef>
              <c:f>'Graphique 54'!$X$77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54'!$Y$77:$AD$77</c:f>
              <c:numCache>
                <c:formatCode>General</c:formatCode>
                <c:ptCount val="6"/>
                <c:pt idx="0">
                  <c:v>-6.8</c:v>
                </c:pt>
                <c:pt idx="1">
                  <c:v>-7</c:v>
                </c:pt>
                <c:pt idx="2">
                  <c:v>-11.9</c:v>
                </c:pt>
                <c:pt idx="3">
                  <c:v>-10.8</c:v>
                </c:pt>
                <c:pt idx="4">
                  <c:v>-10.199999999999999</c:v>
                </c:pt>
                <c:pt idx="5">
                  <c:v>-8.6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6A40-860A-B15625F6F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71935"/>
        <c:axId val="354755183"/>
      </c:barChart>
      <c:catAx>
        <c:axId val="29117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755183"/>
        <c:crosses val="autoZero"/>
        <c:auto val="1"/>
        <c:lblAlgn val="ctr"/>
        <c:lblOffset val="100"/>
        <c:noMultiLvlLbl val="0"/>
      </c:catAx>
      <c:valAx>
        <c:axId val="354755183"/>
        <c:scaling>
          <c:orientation val="minMax"/>
          <c:max val="2"/>
          <c:min val="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Solde</a:t>
                </a:r>
                <a:r>
                  <a:rPr lang="en-GB" baseline="0"/>
                  <a:t> budgétaire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17193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54'!$X$79</c:f>
              <c:strCache>
                <c:ptCount val="1"/>
                <c:pt idx="0">
                  <c:v> T2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54'!$Y$79:$AD$79</c:f>
              <c:numCache>
                <c:formatCode>General</c:formatCode>
                <c:ptCount val="6"/>
                <c:pt idx="0">
                  <c:v>-1.21</c:v>
                </c:pt>
                <c:pt idx="1">
                  <c:v>-2.87</c:v>
                </c:pt>
                <c:pt idx="2">
                  <c:v>-1</c:v>
                </c:pt>
                <c:pt idx="3">
                  <c:v>-11.700000000000001</c:v>
                </c:pt>
                <c:pt idx="4">
                  <c:v>-2.85</c:v>
                </c:pt>
                <c:pt idx="5">
                  <c:v>-8.35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4-1A48-B13E-B18A568FFECC}"/>
            </c:ext>
          </c:extLst>
        </c:ser>
        <c:ser>
          <c:idx val="1"/>
          <c:order val="1"/>
          <c:tx>
            <c:strRef>
              <c:f>'Graphique 54'!$X$80</c:f>
              <c:strCache>
                <c:ptCount val="1"/>
                <c:pt idx="0">
                  <c:v>T3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54'!$Y$69:$AD$69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54'!$Y$80:$AD$80</c:f>
              <c:numCache>
                <c:formatCode>General</c:formatCode>
                <c:ptCount val="6"/>
                <c:pt idx="0">
                  <c:v>-0.80999999999999994</c:v>
                </c:pt>
                <c:pt idx="1">
                  <c:v>1.0999999999999999</c:v>
                </c:pt>
                <c:pt idx="2">
                  <c:v>-1.24</c:v>
                </c:pt>
                <c:pt idx="3">
                  <c:v>-2.33</c:v>
                </c:pt>
                <c:pt idx="4">
                  <c:v>-0.71000000000000008</c:v>
                </c:pt>
                <c:pt idx="5">
                  <c:v>-1.71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4-1A48-B13E-B18A568FF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71935"/>
        <c:axId val="354755183"/>
      </c:barChart>
      <c:catAx>
        <c:axId val="29117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755183"/>
        <c:crosses val="autoZero"/>
        <c:auto val="1"/>
        <c:lblAlgn val="ctr"/>
        <c:lblOffset val="100"/>
        <c:noMultiLvlLbl val="0"/>
      </c:catAx>
      <c:valAx>
        <c:axId val="354755183"/>
        <c:scaling>
          <c:orientation val="minMax"/>
          <c:max val="1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Emploi</a:t>
                </a:r>
                <a:r>
                  <a:rPr lang="en-GB" baseline="0"/>
                  <a:t> salarié par rapport au T4 2019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117193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'Graphiques finaux'!$C$25</c:f>
              <c:strCache>
                <c:ptCount val="1"/>
                <c:pt idx="0">
                  <c:v>Taux de surmortalité (en %) 2020-2021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finaux'!$D$25:$I$25</c:f>
              <c:numCache>
                <c:formatCode>General</c:formatCode>
                <c:ptCount val="6"/>
                <c:pt idx="0">
                  <c:v>9.75</c:v>
                </c:pt>
                <c:pt idx="1">
                  <c:v>7.4</c:v>
                </c:pt>
                <c:pt idx="2">
                  <c:v>13.2</c:v>
                </c:pt>
                <c:pt idx="3">
                  <c:v>16.657345741987228</c:v>
                </c:pt>
                <c:pt idx="4">
                  <c:v>13.45</c:v>
                </c:pt>
                <c:pt idx="5">
                  <c:v>23.062209784984589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9-1646-A4DB-F54F9AB59566}"/>
            </c:ext>
          </c:extLst>
        </c:ser>
        <c:ser>
          <c:idx val="1"/>
          <c:order val="1"/>
          <c:tx>
            <c:strRef>
              <c:f>'Graphiques finaux'!$C$26</c:f>
              <c:strCache>
                <c:ptCount val="1"/>
                <c:pt idx="0">
                  <c:v>Evolution du PIB (en %) 2021/2019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finaux'!$D$26:$I$26</c:f>
              <c:numCache>
                <c:formatCode>General</c:formatCode>
                <c:ptCount val="6"/>
                <c:pt idx="0">
                  <c:v>-1.5599999999999881</c:v>
                </c:pt>
                <c:pt idx="1">
                  <c:v>-1.6426000000000158</c:v>
                </c:pt>
                <c:pt idx="2">
                  <c:v>-3.6161999999999921</c:v>
                </c:pt>
                <c:pt idx="3">
                  <c:v>-3.6663999999999959</c:v>
                </c:pt>
                <c:pt idx="4">
                  <c:v>-5.7156000000000091</c:v>
                </c:pt>
                <c:pt idx="5">
                  <c:v>2.3960000000000008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9-1646-A4DB-F54F9AB59566}"/>
            </c:ext>
          </c:extLst>
        </c:ser>
        <c:ser>
          <c:idx val="2"/>
          <c:order val="2"/>
          <c:tx>
            <c:strRef>
              <c:f>'Graphiques finaux'!$C$27</c:f>
              <c:strCache>
                <c:ptCount val="1"/>
                <c:pt idx="0">
                  <c:v>Deficit budgetaire, moyenne 2020-2021 (en points du PIB)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finaux'!$D$27:$I$27</c:f>
              <c:numCache>
                <c:formatCode>General</c:formatCode>
                <c:ptCount val="6"/>
                <c:pt idx="0">
                  <c:v>-8.1</c:v>
                </c:pt>
                <c:pt idx="1">
                  <c:v>-5.55</c:v>
                </c:pt>
                <c:pt idx="2">
                  <c:v>-9.85</c:v>
                </c:pt>
                <c:pt idx="3">
                  <c:v>-12.2</c:v>
                </c:pt>
                <c:pt idx="4">
                  <c:v>-9.8000000000000007</c:v>
                </c:pt>
                <c:pt idx="5">
                  <c:v>-12.850000000000001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69-1646-A4DB-F54F9AB59566}"/>
            </c:ext>
          </c:extLst>
        </c:ser>
        <c:ser>
          <c:idx val="4"/>
          <c:order val="3"/>
          <c:tx>
            <c:strRef>
              <c:f>'Graphiques finaux'!$C$28</c:f>
              <c:strCache>
                <c:ptCount val="1"/>
                <c:pt idx="0">
                  <c:v>Variation de la dette publique 2019-2021 (points de PIB)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finaux'!$D$28:$I$28</c:f>
              <c:numCache>
                <c:formatCode>General</c:formatCode>
                <c:ptCount val="6"/>
                <c:pt idx="0">
                  <c:v>18.200000000000003</c:v>
                </c:pt>
                <c:pt idx="1">
                  <c:v>13.299999999999997</c:v>
                </c:pt>
                <c:pt idx="2">
                  <c:v>20.200000000000017</c:v>
                </c:pt>
                <c:pt idx="3">
                  <c:v>23.299999999999997</c:v>
                </c:pt>
                <c:pt idx="4">
                  <c:v>24.700000000000003</c:v>
                </c:pt>
                <c:pt idx="5">
                  <c:v>24.800000000000011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69-1646-A4DB-F54F9AB59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390192"/>
        <c:axId val="814391872"/>
      </c:barChart>
      <c:lineChart>
        <c:grouping val="standard"/>
        <c:varyColors val="0"/>
        <c:ser>
          <c:idx val="3"/>
          <c:order val="4"/>
          <c:tx>
            <c:strRef>
              <c:f>'Graphiques finaux'!$C$29</c:f>
              <c:strCache>
                <c:ptCount val="1"/>
                <c:pt idx="0">
                  <c:v>Variation taux d'emploi T4 2019 - T3 2021 (pp)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'Graphiques finaux'!$D$4:$I$4</c:f>
              <c:strCache>
                <c:ptCount val="6"/>
                <c:pt idx="0">
                  <c:v>France</c:v>
                </c:pt>
                <c:pt idx="1">
                  <c:v>Allemagne</c:v>
                </c:pt>
                <c:pt idx="2">
                  <c:v>Italie</c:v>
                </c:pt>
                <c:pt idx="3">
                  <c:v>Royaume-Uni</c:v>
                </c:pt>
                <c:pt idx="4">
                  <c:v>Espagne</c:v>
                </c:pt>
                <c:pt idx="5">
                  <c:v>Etats-Unis</c:v>
                </c:pt>
              </c:strCache>
            </c:strRef>
          </c:cat>
          <c:val>
            <c:numRef>
              <c:f>'Graphiques finaux'!$D$29:$I$29</c:f>
              <c:numCache>
                <c:formatCode>General</c:formatCode>
                <c:ptCount val="6"/>
                <c:pt idx="0">
                  <c:v>1.5645299999999907</c:v>
                </c:pt>
                <c:pt idx="1">
                  <c:v>0.93080999999999392</c:v>
                </c:pt>
                <c:pt idx="2">
                  <c:v>0.86883999999999872</c:v>
                </c:pt>
                <c:pt idx="3">
                  <c:v>-0.95606999999999687</c:v>
                </c:pt>
                <c:pt idx="4">
                  <c:v>0.54150999999999527</c:v>
                </c:pt>
                <c:pt idx="5">
                  <c:v>-1.1759300000000081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69-1646-A4DB-F54F9AB59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390192"/>
        <c:axId val="814391872"/>
      </c:lineChart>
      <c:catAx>
        <c:axId val="81439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4391872"/>
        <c:crosses val="autoZero"/>
        <c:auto val="1"/>
        <c:lblAlgn val="ctr"/>
        <c:lblOffset val="100"/>
        <c:noMultiLvlLbl val="0"/>
      </c:catAx>
      <c:valAx>
        <c:axId val="814391872"/>
        <c:scaling>
          <c:orientation val="minMax"/>
          <c:max val="26"/>
          <c:min val="-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8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43901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949949079708885E-2"/>
          <c:y val="0.89839020122484703"/>
          <c:w val="0.96048035204390658"/>
          <c:h val="0.10160982052765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Résumé!$A$5:$B$5</c:f>
              <c:strCache>
                <c:ptCount val="2"/>
                <c:pt idx="0">
                  <c:v>Surmortalité</c:v>
                </c:pt>
                <c:pt idx="1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Résumé!$C$5:$H$5</c:f>
              <c:numCache>
                <c:formatCode>0.0%</c:formatCode>
                <c:ptCount val="6"/>
                <c:pt idx="0">
                  <c:v>5.5E-2</c:v>
                </c:pt>
                <c:pt idx="1">
                  <c:v>0.105</c:v>
                </c:pt>
                <c:pt idx="2">
                  <c:v>0.19532845914363861</c:v>
                </c:pt>
                <c:pt idx="3">
                  <c:v>0.23423433303833008</c:v>
                </c:pt>
                <c:pt idx="4">
                  <c:v>0.16200000000000001</c:v>
                </c:pt>
                <c:pt idx="5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F-A543-953D-377F63B8B004}"/>
            </c:ext>
          </c:extLst>
        </c:ser>
        <c:ser>
          <c:idx val="1"/>
          <c:order val="1"/>
          <c:tx>
            <c:strRef>
              <c:f>Résumé!$A$6:$B$6</c:f>
              <c:strCache>
                <c:ptCount val="2"/>
                <c:pt idx="0">
                  <c:v>Surmortalité</c:v>
                </c:pt>
                <c:pt idx="1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Résumé!$C$6:$H$6</c:f>
              <c:numCache>
                <c:formatCode>0.0%</c:formatCode>
                <c:ptCount val="6"/>
                <c:pt idx="0">
                  <c:v>9.2999999999999999E-2</c:v>
                </c:pt>
                <c:pt idx="1">
                  <c:v>0.09</c:v>
                </c:pt>
                <c:pt idx="2">
                  <c:v>0.13781845569610596</c:v>
                </c:pt>
                <c:pt idx="3">
                  <c:v>0.22700986266136169</c:v>
                </c:pt>
                <c:pt idx="4">
                  <c:v>0.10199999999999999</c:v>
                </c:pt>
                <c:pt idx="5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F-A543-953D-377F63B8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917392"/>
        <c:axId val="407919040"/>
      </c:barChart>
      <c:catAx>
        <c:axId val="40791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919040"/>
        <c:crosses val="autoZero"/>
        <c:auto val="1"/>
        <c:lblAlgn val="ctr"/>
        <c:lblOffset val="100"/>
        <c:noMultiLvlLbl val="0"/>
      </c:catAx>
      <c:valAx>
        <c:axId val="407919040"/>
        <c:scaling>
          <c:orientation val="minMax"/>
          <c:max val="0.24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Surmortalité,</a:t>
                </a:r>
                <a:r>
                  <a:rPr lang="en-GB" baseline="0"/>
                  <a:t> en % sur l'année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9173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Résumé!$A$8:$B$8</c:f>
              <c:strCache>
                <c:ptCount val="2"/>
                <c:pt idx="0">
                  <c:v>Evolution du PIB</c:v>
                </c:pt>
                <c:pt idx="1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Résumé!$C$8:$H$8</c:f>
              <c:numCache>
                <c:formatCode>General</c:formatCode>
                <c:ptCount val="6"/>
                <c:pt idx="0">
                  <c:v>-4.5999999999999996</c:v>
                </c:pt>
                <c:pt idx="1">
                  <c:v>-8</c:v>
                </c:pt>
                <c:pt idx="2">
                  <c:v>-9.8000000000000007</c:v>
                </c:pt>
                <c:pt idx="3">
                  <c:v>-3.4</c:v>
                </c:pt>
                <c:pt idx="4">
                  <c:v>-8.9</c:v>
                </c:pt>
                <c:pt idx="5">
                  <c:v>-10.8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8-DF40-B74B-BFE1724ABF16}"/>
            </c:ext>
          </c:extLst>
        </c:ser>
        <c:ser>
          <c:idx val="1"/>
          <c:order val="1"/>
          <c:tx>
            <c:strRef>
              <c:f>Résumé!$A$9:$B$9</c:f>
              <c:strCache>
                <c:ptCount val="2"/>
                <c:pt idx="0">
                  <c:v>Evolution du PIB</c:v>
                </c:pt>
                <c:pt idx="1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Résumé!$C$9:$H$9</c:f>
              <c:numCache>
                <c:formatCode>General</c:formatCode>
                <c:ptCount val="6"/>
                <c:pt idx="0">
                  <c:v>3.1</c:v>
                </c:pt>
                <c:pt idx="1">
                  <c:v>6.3</c:v>
                </c:pt>
                <c:pt idx="2">
                  <c:v>6.8</c:v>
                </c:pt>
                <c:pt idx="3">
                  <c:v>6</c:v>
                </c:pt>
                <c:pt idx="4">
                  <c:v>5.8</c:v>
                </c:pt>
                <c:pt idx="5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8-DF40-B74B-BFE1724ABF16}"/>
            </c:ext>
          </c:extLst>
        </c:ser>
        <c:ser>
          <c:idx val="2"/>
          <c:order val="2"/>
          <c:tx>
            <c:strRef>
              <c:f>Résumé!$A$10:$B$10</c:f>
              <c:strCache>
                <c:ptCount val="2"/>
                <c:pt idx="0">
                  <c:v>Evolution du PIB</c:v>
                </c:pt>
                <c:pt idx="1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Résumé!$C$10:$H$10</c:f>
              <c:numCache>
                <c:formatCode>General</c:formatCode>
                <c:ptCount val="6"/>
                <c:pt idx="0">
                  <c:v>4.5999999999999996</c:v>
                </c:pt>
                <c:pt idx="1">
                  <c:v>3.9</c:v>
                </c:pt>
                <c:pt idx="2">
                  <c:v>5</c:v>
                </c:pt>
                <c:pt idx="3">
                  <c:v>5.2</c:v>
                </c:pt>
                <c:pt idx="4">
                  <c:v>4.2</c:v>
                </c:pt>
                <c:pt idx="5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8-DF40-B74B-BFE1724AB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917392"/>
        <c:axId val="407919040"/>
      </c:barChart>
      <c:catAx>
        <c:axId val="40791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919040"/>
        <c:crosses val="autoZero"/>
        <c:auto val="1"/>
        <c:lblAlgn val="ctr"/>
        <c:lblOffset val="100"/>
        <c:noMultiLvlLbl val="0"/>
      </c:catAx>
      <c:valAx>
        <c:axId val="407919040"/>
        <c:scaling>
          <c:orientation val="minMax"/>
          <c:max val="7"/>
          <c:min val="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Evolution du PIB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9173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2127694541485"/>
          <c:y val="4.8976266318702624E-2"/>
          <c:w val="0.85894960187805602"/>
          <c:h val="0.848060687098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Résumé!$A$12:$B$12</c:f>
              <c:strCache>
                <c:ptCount val="2"/>
                <c:pt idx="0">
                  <c:v>Solde budgétaire</c:v>
                </c:pt>
                <c:pt idx="1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Résumé!$C$12:$H$12</c:f>
              <c:numCache>
                <c:formatCode>General</c:formatCode>
                <c:ptCount val="6"/>
                <c:pt idx="0">
                  <c:v>-4.3</c:v>
                </c:pt>
                <c:pt idx="1">
                  <c:v>-9.1999999999999993</c:v>
                </c:pt>
                <c:pt idx="2">
                  <c:v>-12.5</c:v>
                </c:pt>
                <c:pt idx="3">
                  <c:v>-14.9</c:v>
                </c:pt>
                <c:pt idx="4">
                  <c:v>-9.5</c:v>
                </c:pt>
                <c:pt idx="5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F-1E4D-8C18-16C26D195EDA}"/>
            </c:ext>
          </c:extLst>
        </c:ser>
        <c:ser>
          <c:idx val="1"/>
          <c:order val="1"/>
          <c:tx>
            <c:strRef>
              <c:f>Résumé!$A$13:$B$13</c:f>
              <c:strCache>
                <c:ptCount val="2"/>
                <c:pt idx="0">
                  <c:v>Solde budgétaire</c:v>
                </c:pt>
                <c:pt idx="1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Résumé!$C$13:$H$13</c:f>
              <c:numCache>
                <c:formatCode>General</c:formatCode>
                <c:ptCount val="6"/>
                <c:pt idx="0">
                  <c:v>-6.8</c:v>
                </c:pt>
                <c:pt idx="1">
                  <c:v>-8.9</c:v>
                </c:pt>
                <c:pt idx="2">
                  <c:v>-11.9</c:v>
                </c:pt>
                <c:pt idx="3">
                  <c:v>-10.8</c:v>
                </c:pt>
                <c:pt idx="4">
                  <c:v>-10.199999999999999</c:v>
                </c:pt>
                <c:pt idx="5">
                  <c:v>-8.6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F-1E4D-8C18-16C26D195EDA}"/>
            </c:ext>
          </c:extLst>
        </c:ser>
        <c:ser>
          <c:idx val="2"/>
          <c:order val="2"/>
          <c:tx>
            <c:strRef>
              <c:f>Résumé!$A$14:$B$14</c:f>
              <c:strCache>
                <c:ptCount val="2"/>
                <c:pt idx="0">
                  <c:v>Variation de la dette publique, par rapport à 2019</c:v>
                </c:pt>
                <c:pt idx="1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Résumé!$C$14:$H$14</c:f>
              <c:numCache>
                <c:formatCode>General</c:formatCode>
                <c:ptCount val="6"/>
                <c:pt idx="0">
                  <c:v>13.299999999999997</c:v>
                </c:pt>
                <c:pt idx="1">
                  <c:v>18.200000000000003</c:v>
                </c:pt>
                <c:pt idx="2">
                  <c:v>23.299999999999997</c:v>
                </c:pt>
                <c:pt idx="3">
                  <c:v>24.800000000000011</c:v>
                </c:pt>
                <c:pt idx="4">
                  <c:v>20.200000000000017</c:v>
                </c:pt>
                <c:pt idx="5">
                  <c:v>24.700000000000003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1F-1E4D-8C18-16C26D195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917392"/>
        <c:axId val="407919040"/>
      </c:barChart>
      <c:catAx>
        <c:axId val="40791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919040"/>
        <c:crosses val="autoZero"/>
        <c:auto val="1"/>
        <c:lblAlgn val="ctr"/>
        <c:lblOffset val="100"/>
        <c:noMultiLvlLbl val="0"/>
      </c:catAx>
      <c:valAx>
        <c:axId val="407919040"/>
        <c:scaling>
          <c:orientation val="minMax"/>
          <c:max val="26"/>
          <c:min val="-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Solde Budgétaire public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9173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77595406783981E-2"/>
          <c:y val="0.9014893412639593"/>
          <c:w val="0.9556930081011521"/>
          <c:h val="7.1796331653112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2127694541485"/>
          <c:y val="4.8976266318702624E-2"/>
          <c:w val="0.85894960187805602"/>
          <c:h val="0.79908442077939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Résumé!$A$18:$B$18</c:f>
              <c:strCache>
                <c:ptCount val="2"/>
                <c:pt idx="0">
                  <c:v>Variation du taux d'emploi par rapport au T4 2019</c:v>
                </c:pt>
                <c:pt idx="1">
                  <c:v>T2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Résumé!$C$18:$H$18</c:f>
              <c:numCache>
                <c:formatCode>0.0</c:formatCode>
                <c:ptCount val="6"/>
                <c:pt idx="0">
                  <c:v>-1.5285300000000035</c:v>
                </c:pt>
                <c:pt idx="1">
                  <c:v>-0.73609999999999332</c:v>
                </c:pt>
                <c:pt idx="2">
                  <c:v>-0.72446999999999662</c:v>
                </c:pt>
                <c:pt idx="3">
                  <c:v>-9.2077900000000028</c:v>
                </c:pt>
                <c:pt idx="4">
                  <c:v>-2.582180000000001</c:v>
                </c:pt>
                <c:pt idx="5">
                  <c:v>-4.6200499999999991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8-1C41-82B0-4AD2D062E009}"/>
            </c:ext>
          </c:extLst>
        </c:ser>
        <c:ser>
          <c:idx val="1"/>
          <c:order val="1"/>
          <c:tx>
            <c:strRef>
              <c:f>Résumé!$A$19:$B$19</c:f>
              <c:strCache>
                <c:ptCount val="2"/>
                <c:pt idx="0">
                  <c:v>Variation du taux d'emploi par rapport au T4 2019</c:v>
                </c:pt>
                <c:pt idx="1">
                  <c:v>T4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Résumé!$C$19:$H$19</c:f>
              <c:numCache>
                <c:formatCode>0.0</c:formatCode>
                <c:ptCount val="6"/>
                <c:pt idx="0">
                  <c:v>-0.87529000000000678</c:v>
                </c:pt>
                <c:pt idx="1">
                  <c:v>-0.24483999999999639</c:v>
                </c:pt>
                <c:pt idx="2">
                  <c:v>-1.8199900000000042</c:v>
                </c:pt>
                <c:pt idx="3">
                  <c:v>-3.8532900000000012</c:v>
                </c:pt>
                <c:pt idx="4">
                  <c:v>-1.749210000000005</c:v>
                </c:pt>
                <c:pt idx="5">
                  <c:v>-2.4151700000000034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8-1C41-82B0-4AD2D062E009}"/>
            </c:ext>
          </c:extLst>
        </c:ser>
        <c:ser>
          <c:idx val="2"/>
          <c:order val="2"/>
          <c:tx>
            <c:strRef>
              <c:f>Résumé!$A$20:$B$20</c:f>
              <c:strCache>
                <c:ptCount val="2"/>
                <c:pt idx="0">
                  <c:v>Variation du taux d'emploi par rapport au T4 2019</c:v>
                </c:pt>
                <c:pt idx="1">
                  <c:v>T3-2021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Résumé!$C$4:$H$4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Résumé!$C$20:$H$20</c:f>
              <c:numCache>
                <c:formatCode>0.0</c:formatCode>
                <c:ptCount val="6"/>
                <c:pt idx="0">
                  <c:v>0.67977999999999383</c:v>
                </c:pt>
                <c:pt idx="1">
                  <c:v>1.1621300000000048</c:v>
                </c:pt>
                <c:pt idx="2">
                  <c:v>-1.0439499999999953</c:v>
                </c:pt>
                <c:pt idx="3">
                  <c:v>-1.9175400000000025</c:v>
                </c:pt>
                <c:pt idx="4">
                  <c:v>0.36372999999999678</c:v>
                </c:pt>
                <c:pt idx="5">
                  <c:v>-0.2090300000000056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8-1C41-82B0-4AD2D062E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917392"/>
        <c:axId val="407919040"/>
      </c:barChart>
      <c:catAx>
        <c:axId val="40791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919040"/>
        <c:crosses val="autoZero"/>
        <c:auto val="1"/>
        <c:lblAlgn val="ctr"/>
        <c:lblOffset val="100"/>
        <c:noMultiLvlLbl val="0"/>
      </c:catAx>
      <c:valAx>
        <c:axId val="40791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Variation du taux d'emploi par</a:t>
                </a:r>
                <a:r>
                  <a:rPr lang="en-GB" baseline="0"/>
                  <a:t> rapport au T4 2019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9173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77595406783981E-2"/>
          <c:y val="0.83025113570948272"/>
          <c:w val="0.9556930081011521"/>
          <c:h val="0.143034537207588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54'!$X$30</c:f>
              <c:strCache>
                <c:ptCount val="1"/>
                <c:pt idx="0">
                  <c:v>Taux de surmortalité (en %) en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54'!$Y$30:$AD$30</c:f>
              <c:numCache>
                <c:formatCode>General</c:formatCode>
                <c:ptCount val="6"/>
                <c:pt idx="0">
                  <c:v>11.687252670526505</c:v>
                </c:pt>
                <c:pt idx="1">
                  <c:v>17.080353200435638</c:v>
                </c:pt>
                <c:pt idx="2">
                  <c:v>19.532845914363861</c:v>
                </c:pt>
                <c:pt idx="3">
                  <c:v>23.423433303833008</c:v>
                </c:pt>
                <c:pt idx="4">
                  <c:v>20.068667829036713</c:v>
                </c:pt>
                <c:pt idx="5">
                  <c:v>23.928704857826233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F-054E-8744-8D5AE14F7FAA}"/>
            </c:ext>
          </c:extLst>
        </c:ser>
        <c:ser>
          <c:idx val="1"/>
          <c:order val="1"/>
          <c:tx>
            <c:strRef>
              <c:f>'Graphique 54'!$X$31</c:f>
              <c:strCache>
                <c:ptCount val="1"/>
                <c:pt idx="0">
                  <c:v>Evolution du PIB (en %)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54'!$Y$31:$AD$31</c:f>
              <c:numCache>
                <c:formatCode>General</c:formatCode>
                <c:ptCount val="6"/>
                <c:pt idx="0">
                  <c:v>-4.5999999999999996</c:v>
                </c:pt>
                <c:pt idx="1">
                  <c:v>-8</c:v>
                </c:pt>
                <c:pt idx="2">
                  <c:v>-9.8000000000000007</c:v>
                </c:pt>
                <c:pt idx="3">
                  <c:v>-3.4</c:v>
                </c:pt>
                <c:pt idx="4">
                  <c:v>-8.9</c:v>
                </c:pt>
                <c:pt idx="5">
                  <c:v>-10.8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F-054E-8744-8D5AE14F7FAA}"/>
            </c:ext>
          </c:extLst>
        </c:ser>
        <c:ser>
          <c:idx val="2"/>
          <c:order val="2"/>
          <c:tx>
            <c:strRef>
              <c:f>'Graphique 54'!$X$32</c:f>
              <c:strCache>
                <c:ptCount val="1"/>
                <c:pt idx="0">
                  <c:v>Deficit budgetaire en 2020 (en points du PIB)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54'!$Y$32:$AD$32</c:f>
              <c:numCache>
                <c:formatCode>General</c:formatCode>
                <c:ptCount val="6"/>
                <c:pt idx="0">
                  <c:v>-4.3</c:v>
                </c:pt>
                <c:pt idx="1">
                  <c:v>-9.1999999999999993</c:v>
                </c:pt>
                <c:pt idx="2">
                  <c:v>-12.5</c:v>
                </c:pt>
                <c:pt idx="3">
                  <c:v>-14.9</c:v>
                </c:pt>
                <c:pt idx="4">
                  <c:v>-9.5</c:v>
                </c:pt>
                <c:pt idx="5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F-054E-8744-8D5AE14F7FAA}"/>
            </c:ext>
          </c:extLst>
        </c:ser>
        <c:ser>
          <c:idx val="4"/>
          <c:order val="3"/>
          <c:tx>
            <c:strRef>
              <c:f>'Graphique 54'!$X$33</c:f>
              <c:strCache>
                <c:ptCount val="1"/>
                <c:pt idx="0">
                  <c:v>Variation du taux d'emploi entre T4 2019 et T2 2020 (en points de pourcentage)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54'!$Y$33:$AD$33</c:f>
              <c:numCache>
                <c:formatCode>General</c:formatCode>
                <c:ptCount val="6"/>
                <c:pt idx="0">
                  <c:v>-1.5285300000000035</c:v>
                </c:pt>
                <c:pt idx="1">
                  <c:v>-0.73609999999999332</c:v>
                </c:pt>
                <c:pt idx="2">
                  <c:v>-0.72446999999999662</c:v>
                </c:pt>
                <c:pt idx="3">
                  <c:v>-9.2077900000000028</c:v>
                </c:pt>
                <c:pt idx="4">
                  <c:v>-2.582180000000001</c:v>
                </c:pt>
                <c:pt idx="5">
                  <c:v>-4.6200499999999991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F-054E-8744-8D5AE14F7FAA}"/>
            </c:ext>
          </c:extLst>
        </c:ser>
        <c:ser>
          <c:idx val="5"/>
          <c:order val="4"/>
          <c:tx>
            <c:strRef>
              <c:f>'Graphique 54'!$X$34</c:f>
              <c:strCache>
                <c:ptCount val="1"/>
                <c:pt idx="0">
                  <c:v>Variation du taux d'emploi entre T4 2019 et T4 2020 (en points de pourcentage)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54'!$Y$34:$AD$34</c:f>
              <c:numCache>
                <c:formatCode>#\ ##0.0_ ;\-#\ ##0.0\ </c:formatCode>
                <c:ptCount val="6"/>
                <c:pt idx="0" formatCode="General">
                  <c:v>-0.87529000000000678</c:v>
                </c:pt>
                <c:pt idx="1">
                  <c:v>-0.24483999999999639</c:v>
                </c:pt>
                <c:pt idx="2">
                  <c:v>-1.8199900000000042</c:v>
                </c:pt>
                <c:pt idx="3">
                  <c:v>-3.8532900000000012</c:v>
                </c:pt>
                <c:pt idx="4" formatCode="General">
                  <c:v>-1.749210000000005</c:v>
                </c:pt>
                <c:pt idx="5" formatCode="General">
                  <c:v>-2.4151700000000034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3F-054E-8744-8D5AE14F7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1088"/>
        <c:axId val="505363840"/>
      </c:barChart>
      <c:catAx>
        <c:axId val="1648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363840"/>
        <c:crosses val="autoZero"/>
        <c:auto val="1"/>
        <c:lblAlgn val="ctr"/>
        <c:lblOffset val="100"/>
        <c:noMultiLvlLbl val="0"/>
      </c:catAx>
      <c:valAx>
        <c:axId val="505363840"/>
        <c:scaling>
          <c:orientation val="minMax"/>
          <c:max val="25"/>
          <c:min val="-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6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10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54'!$X$38</c:f>
              <c:strCache>
                <c:ptCount val="1"/>
                <c:pt idx="0">
                  <c:v>Taux de surmortalité (en %) en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54'!$Y$38:$AD$38</c:f>
              <c:numCache>
                <c:formatCode>General</c:formatCode>
                <c:ptCount val="6"/>
                <c:pt idx="0">
                  <c:v>13.288535177707672</c:v>
                </c:pt>
                <c:pt idx="1">
                  <c:v>12.846437096595764</c:v>
                </c:pt>
                <c:pt idx="2">
                  <c:v>13.781845569610596</c:v>
                </c:pt>
                <c:pt idx="3">
                  <c:v>22.700986266136169</c:v>
                </c:pt>
                <c:pt idx="4">
                  <c:v>13</c:v>
                </c:pt>
                <c:pt idx="5">
                  <c:v>12.761227786540985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F-504E-9B04-C409EB25737C}"/>
            </c:ext>
          </c:extLst>
        </c:ser>
        <c:ser>
          <c:idx val="1"/>
          <c:order val="1"/>
          <c:tx>
            <c:strRef>
              <c:f>'Graphique 54'!$X$39</c:f>
              <c:strCache>
                <c:ptCount val="1"/>
                <c:pt idx="0">
                  <c:v>Evolution du PIB (en %)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54'!$Y$39:$AD$39</c:f>
              <c:numCache>
                <c:formatCode>General</c:formatCode>
                <c:ptCount val="6"/>
                <c:pt idx="0">
                  <c:v>3.1</c:v>
                </c:pt>
                <c:pt idx="1">
                  <c:v>6.3</c:v>
                </c:pt>
                <c:pt idx="2">
                  <c:v>6.8</c:v>
                </c:pt>
                <c:pt idx="3">
                  <c:v>6</c:v>
                </c:pt>
                <c:pt idx="4">
                  <c:v>5.8</c:v>
                </c:pt>
                <c:pt idx="5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F-504E-9B04-C409EB25737C}"/>
            </c:ext>
          </c:extLst>
        </c:ser>
        <c:ser>
          <c:idx val="2"/>
          <c:order val="2"/>
          <c:tx>
            <c:strRef>
              <c:f>'Graphique 54'!$X$40</c:f>
              <c:strCache>
                <c:ptCount val="1"/>
                <c:pt idx="0">
                  <c:v>Deficit budgetaire en 2021 (en points du PIB)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54'!$Y$40:$AD$40</c:f>
              <c:numCache>
                <c:formatCode>General</c:formatCode>
                <c:ptCount val="6"/>
                <c:pt idx="0">
                  <c:v>-6.8</c:v>
                </c:pt>
                <c:pt idx="1">
                  <c:v>-8.9</c:v>
                </c:pt>
                <c:pt idx="2">
                  <c:v>-11.9</c:v>
                </c:pt>
                <c:pt idx="3">
                  <c:v>-10.8</c:v>
                </c:pt>
                <c:pt idx="4">
                  <c:v>-10.199999999999999</c:v>
                </c:pt>
                <c:pt idx="5">
                  <c:v>-8.6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F-504E-9B04-C409EB25737C}"/>
            </c:ext>
          </c:extLst>
        </c:ser>
        <c:ser>
          <c:idx val="4"/>
          <c:order val="3"/>
          <c:tx>
            <c:strRef>
              <c:f>'Graphique 54'!$X$42</c:f>
              <c:strCache>
                <c:ptCount val="1"/>
                <c:pt idx="0">
                  <c:v>Variation du taux d'emploi entre T4 2019 et T3 2021 (en points de pourcentage)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 54'!$Y$29:$AD$29</c:f>
              <c:strCache>
                <c:ptCount val="6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Etats-Unis</c:v>
                </c:pt>
                <c:pt idx="4">
                  <c:v>Italie</c:v>
                </c:pt>
                <c:pt idx="5">
                  <c:v>Espagne</c:v>
                </c:pt>
              </c:strCache>
            </c:strRef>
          </c:cat>
          <c:val>
            <c:numRef>
              <c:f>'Graphique 54'!$Y$42:$AD$42</c:f>
              <c:numCache>
                <c:formatCode>#\ ##0.0_ ;\-#\ ##0.0\ </c:formatCode>
                <c:ptCount val="6"/>
                <c:pt idx="0" formatCode="General">
                  <c:v>0.67977999999999383</c:v>
                </c:pt>
                <c:pt idx="1">
                  <c:v>1.1621300000000048</c:v>
                </c:pt>
                <c:pt idx="2">
                  <c:v>-1.0439499999999953</c:v>
                </c:pt>
                <c:pt idx="3">
                  <c:v>-1.9175400000000025</c:v>
                </c:pt>
                <c:pt idx="4" formatCode="General">
                  <c:v>0.36372999999999678</c:v>
                </c:pt>
                <c:pt idx="5" formatCode="General">
                  <c:v>-0.2090300000000056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F-504E-9B04-C409EB257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1088"/>
        <c:axId val="505363840"/>
      </c:barChart>
      <c:catAx>
        <c:axId val="1648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363840"/>
        <c:crosses val="autoZero"/>
        <c:auto val="1"/>
        <c:lblAlgn val="ctr"/>
        <c:lblOffset val="100"/>
        <c:noMultiLvlLbl val="0"/>
      </c:catAx>
      <c:valAx>
        <c:axId val="505363840"/>
        <c:scaling>
          <c:orientation val="minMax"/>
          <c:max val="25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6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10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0</xdr:row>
      <xdr:rowOff>12700</xdr:rowOff>
    </xdr:from>
    <xdr:to>
      <xdr:col>20</xdr:col>
      <xdr:colOff>330200</xdr:colOff>
      <xdr:row>28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09CF97-DB78-D645-967E-A1542A29C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406400</xdr:colOff>
      <xdr:row>30</xdr:row>
      <xdr:rowOff>12701</xdr:rowOff>
    </xdr:from>
    <xdr:to>
      <xdr:col>20</xdr:col>
      <xdr:colOff>203200</xdr:colOff>
      <xdr:row>58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EA1DEE-9AA6-3747-82DD-FBFFCBDCB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491067</xdr:colOff>
      <xdr:row>29</xdr:row>
      <xdr:rowOff>169334</xdr:rowOff>
    </xdr:from>
    <xdr:to>
      <xdr:col>10</xdr:col>
      <xdr:colOff>283634</xdr:colOff>
      <xdr:row>58</xdr:row>
      <xdr:rowOff>21167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72BB97-FAE8-BD4E-BC6E-897CCFEF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23</xdr:row>
      <xdr:rowOff>114300</xdr:rowOff>
    </xdr:from>
    <xdr:to>
      <xdr:col>5</xdr:col>
      <xdr:colOff>450850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34F67D-068A-AB49-84F6-3A37715ED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</xdr:colOff>
      <xdr:row>23</xdr:row>
      <xdr:rowOff>114300</xdr:rowOff>
    </xdr:from>
    <xdr:to>
      <xdr:col>12</xdr:col>
      <xdr:colOff>406400</xdr:colOff>
      <xdr:row>38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419E7C-514C-1B49-B2C1-05654077D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6</xdr:col>
      <xdr:colOff>12700</xdr:colOff>
      <xdr:row>54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17A0AF-6446-CB49-B0F5-1AF450617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39</xdr:row>
      <xdr:rowOff>194671</xdr:rowOff>
    </xdr:from>
    <xdr:to>
      <xdr:col>12</xdr:col>
      <xdr:colOff>355693</xdr:colOff>
      <xdr:row>54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3756671-1E02-8340-A66B-CFC45CBCC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171325</xdr:colOff>
      <xdr:row>0</xdr:row>
      <xdr:rowOff>0</xdr:rowOff>
    </xdr:from>
    <xdr:to>
      <xdr:col>10</xdr:col>
      <xdr:colOff>733996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B5C81-5831-064C-91CC-99DBFC6FA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161536</xdr:rowOff>
    </xdr:from>
    <xdr:to>
      <xdr:col>10</xdr:col>
      <xdr:colOff>562671</xdr:colOff>
      <xdr:row>47</xdr:row>
      <xdr:rowOff>83944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3B56D4-EE6B-8649-AF57-0A0E75491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160059</xdr:colOff>
      <xdr:row>49</xdr:row>
      <xdr:rowOff>38923</xdr:rowOff>
    </xdr:from>
    <xdr:to>
      <xdr:col>11</xdr:col>
      <xdr:colOff>729311</xdr:colOff>
      <xdr:row>70</xdr:row>
      <xdr:rowOff>107958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CB80A4-F89C-FE43-A3EA-FC0F1B207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14941</xdr:colOff>
      <xdr:row>14</xdr:row>
      <xdr:rowOff>134471</xdr:rowOff>
    </xdr:from>
    <xdr:to>
      <xdr:col>19</xdr:col>
      <xdr:colOff>782171</xdr:colOff>
      <xdr:row>38</xdr:row>
      <xdr:rowOff>105895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4D7293B-22B3-B347-8CE2-A3F8F79B9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239058</xdr:colOff>
      <xdr:row>17</xdr:row>
      <xdr:rowOff>2986</xdr:rowOff>
    </xdr:from>
    <xdr:to>
      <xdr:col>38</xdr:col>
      <xdr:colOff>657411</xdr:colOff>
      <xdr:row>36</xdr:row>
      <xdr:rowOff>104586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EDB23F-F3C2-9442-86FB-2E5950284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67733</xdr:colOff>
      <xdr:row>38</xdr:row>
      <xdr:rowOff>0</xdr:rowOff>
    </xdr:from>
    <xdr:to>
      <xdr:col>38</xdr:col>
      <xdr:colOff>486086</xdr:colOff>
      <xdr:row>57</xdr:row>
      <xdr:rowOff>179294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97F60F3-3632-5A40-BD02-C66CED315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328706</xdr:colOff>
      <xdr:row>47</xdr:row>
      <xdr:rowOff>164352</xdr:rowOff>
    </xdr:from>
    <xdr:to>
      <xdr:col>44</xdr:col>
      <xdr:colOff>493058</xdr:colOff>
      <xdr:row>61</xdr:row>
      <xdr:rowOff>188258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3DD5DFB-22F7-BA40-B9EF-47D6E9D6F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147901</xdr:colOff>
      <xdr:row>3</xdr:row>
      <xdr:rowOff>0</xdr:rowOff>
    </xdr:from>
    <xdr:to>
      <xdr:col>5</xdr:col>
      <xdr:colOff>302301</xdr:colOff>
      <xdr:row>13</xdr:row>
      <xdr:rowOff>118913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89735A2-4A14-9843-84C1-FE8D3DF9B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291957</xdr:colOff>
      <xdr:row>3</xdr:row>
      <xdr:rowOff>45859</xdr:rowOff>
    </xdr:from>
    <xdr:to>
      <xdr:col>10</xdr:col>
      <xdr:colOff>465042</xdr:colOff>
      <xdr:row>13</xdr:row>
      <xdr:rowOff>163280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5BEBF66-03C1-814B-BEC7-908BBE3A4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135467</xdr:colOff>
      <xdr:row>13</xdr:row>
      <xdr:rowOff>94369</xdr:rowOff>
    </xdr:from>
    <xdr:to>
      <xdr:col>5</xdr:col>
      <xdr:colOff>282051</xdr:colOff>
      <xdr:row>26</xdr:row>
      <xdr:rowOff>118784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0F523B8-E351-7440-ABC6-723CCDA7F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219471</xdr:colOff>
      <xdr:row>13</xdr:row>
      <xdr:rowOff>151517</xdr:rowOff>
    </xdr:from>
    <xdr:to>
      <xdr:col>10</xdr:col>
      <xdr:colOff>367995</xdr:colOff>
      <xdr:row>26</xdr:row>
      <xdr:rowOff>183172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DECF640-32CD-BB4E-BA4C-4D44514A8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172951</xdr:colOff>
      <xdr:row>59</xdr:row>
      <xdr:rowOff>140046</xdr:rowOff>
    </xdr:from>
    <xdr:to>
      <xdr:col>39</xdr:col>
      <xdr:colOff>597885</xdr:colOff>
      <xdr:row>76</xdr:row>
      <xdr:rowOff>67649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83CBB68-1D98-E54A-A4B7-6F637314F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3515591</xdr:colOff>
      <xdr:row>170</xdr:row>
      <xdr:rowOff>150956</xdr:rowOff>
    </xdr:from>
    <xdr:to>
      <xdr:col>28</xdr:col>
      <xdr:colOff>496454</xdr:colOff>
      <xdr:row>185</xdr:row>
      <xdr:rowOff>79951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2A36504-38E4-7E45-AF97-7E9458193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451683</xdr:colOff>
      <xdr:row>0</xdr:row>
      <xdr:rowOff>0</xdr:rowOff>
    </xdr:from>
    <xdr:to>
      <xdr:col>6</xdr:col>
      <xdr:colOff>25631</xdr:colOff>
      <xdr:row>13</xdr:row>
      <xdr:rowOff>163411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F73F3A-126C-004D-80A2-2AB87659E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15287</xdr:colOff>
      <xdr:row>0</xdr:row>
      <xdr:rowOff>45859</xdr:rowOff>
    </xdr:from>
    <xdr:to>
      <xdr:col>11</xdr:col>
      <xdr:colOff>439495</xdr:colOff>
      <xdr:row>14</xdr:row>
      <xdr:rowOff>17278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A9591E-123A-F14C-9B0F-5256161DF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15209</xdr:rowOff>
    </xdr:from>
    <xdr:to>
      <xdr:col>5</xdr:col>
      <xdr:colOff>391632</xdr:colOff>
      <xdr:row>27</xdr:row>
      <xdr:rowOff>180553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73C95A-FFCC-7449-A3F6-6EC876D78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768301</xdr:colOff>
      <xdr:row>14</xdr:row>
      <xdr:rowOff>5515</xdr:rowOff>
    </xdr:from>
    <xdr:to>
      <xdr:col>11</xdr:col>
      <xdr:colOff>342448</xdr:colOff>
      <xdr:row>27</xdr:row>
      <xdr:rowOff>178099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3C5C94E-7259-7B40-B0C3-295346ECD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atthieugarrigue\Documents\FRANCE%20STRATEGIE\COEURE:CNP\Coeure&#769;-Graph-CHAP2-13avril16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des Graphiques"/>
      <sheetName val="Tableau 1"/>
      <sheetName val="Tableau 2"/>
      <sheetName val="Tableau 3"/>
      <sheetName val="Tableau 4"/>
      <sheetName val="Tableau 5"/>
      <sheetName val="Tableau 6"/>
      <sheetName val="Tableau 7"/>
      <sheetName val="Tableau 8"/>
      <sheetName val="Tableau 9"/>
      <sheetName val="Tableau 10"/>
      <sheetName val="Tableau 11"/>
      <sheetName val="Graphique 1"/>
      <sheetName val="Graphique 2"/>
      <sheetName val="Graphique 3"/>
      <sheetName val="Graphique 4"/>
      <sheetName val="Graphique 5"/>
      <sheetName val="Graphique 6"/>
      <sheetName val="Graphique 7"/>
      <sheetName val="Graphique 8"/>
      <sheetName val="Graphique 9"/>
      <sheetName val="Graphique 10"/>
      <sheetName val="Graphique 11"/>
      <sheetName val="Graphique 12"/>
      <sheetName val="Graphique 13"/>
      <sheetName val="Graphique 14"/>
      <sheetName val="Graphique 15"/>
      <sheetName val="Graphique 16"/>
      <sheetName val="Graphique 17"/>
      <sheetName val="Graphique 18"/>
      <sheetName val="Graphique 19"/>
      <sheetName val="Graphique 20"/>
      <sheetName val="Graphique 21"/>
      <sheetName val="Graphique 22"/>
      <sheetName val="Graphique 23"/>
      <sheetName val="Graphique 24"/>
      <sheetName val="Graphique 25"/>
      <sheetName val="Graphique 26"/>
      <sheetName val="Graphique 27"/>
      <sheetName val="Graphique 28"/>
      <sheetName val="Graphique 29"/>
      <sheetName val="Graphique 30"/>
      <sheetName val="Graphique 31"/>
      <sheetName val="Graphique 32"/>
      <sheetName val="Graphique 33"/>
      <sheetName val="Graphique 34A"/>
      <sheetName val="Graphique 34B"/>
      <sheetName val="Graphique 35A"/>
      <sheetName val="Graphique 35B"/>
      <sheetName val="Graphique 36A"/>
      <sheetName val="Graphique 36B"/>
      <sheetName val="Graphique 37A"/>
      <sheetName val="Graphique 37B"/>
      <sheetName val="Graphique 38A"/>
      <sheetName val="Graphique 38B"/>
      <sheetName val="Graphique 39A"/>
      <sheetName val="Graphique 39B"/>
      <sheetName val="Graphique 40A"/>
      <sheetName val="Graphique 40B"/>
      <sheetName val="Graphique 41A"/>
      <sheetName val="Graphique 41B"/>
      <sheetName val="Graphique 41C"/>
      <sheetName val="Graphique 42A"/>
      <sheetName val="Graphique 42B"/>
      <sheetName val="Graphique 42C"/>
      <sheetName val="Tableau 12 et Graphique 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2">
          <cell r="H12" t="str">
            <v>Allemagne</v>
          </cell>
          <cell r="I12" t="str">
            <v>France</v>
          </cell>
          <cell r="J12" t="str">
            <v>Royaume-Uni</v>
          </cell>
          <cell r="K12" t="str">
            <v>Etats-Unis</v>
          </cell>
          <cell r="L12" t="str">
            <v>Italie</v>
          </cell>
          <cell r="M12" t="str">
            <v>Espagne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STLABOUR&amp;Coords=%5bSUBJECT%5d.%5bLREM64TT%5d,%5bMEASURE%5d.%5bSTSA%5d,%5bFREQUENCY%5d.%5bQ%5d,%5bLOCATION%5d.%5bESP%5d&amp;ShowOnWeb=true&amp;Lang=e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tats.oecd.org/OECDStat_Metadata/ShowMetadata.ashx?Dataset=STLABOUR&amp;Coords=%5bSUBJECT%5d.%5bLREM64TT%5d,%5bMEASURE%5d.%5bSTSA%5d,%5bFREQUENCY%5d.%5bQ%5d,%5bLOCATION%5d.%5bFRA%5d&amp;ShowOnWeb=true&amp;Lang=en" TargetMode="External"/><Relationship Id="rId7" Type="http://schemas.openxmlformats.org/officeDocument/2006/relationships/hyperlink" Target="http://stats.oecd.org/OECDStat_Metadata/ShowMetadata.ashx?Dataset=STLABOUR&amp;Coords=%5bSUBJECT%5d.%5bLREM64TT%5d,%5bMEASURE%5d.%5bSTSA%5d,%5bFREQUENCY%5d.%5bQ%5d,%5bLOCATION%5d.%5bNLD%5d&amp;ShowOnWeb=true&amp;Lang=en" TargetMode="External"/><Relationship Id="rId12" Type="http://schemas.openxmlformats.org/officeDocument/2006/relationships/hyperlink" Target="https://stats-1.oecd.org/index.aspx?DatasetCode=STLABOUR" TargetMode="External"/><Relationship Id="rId2" Type="http://schemas.openxmlformats.org/officeDocument/2006/relationships/hyperlink" Target="http://stats.oecd.org/OECDStat_Metadata/ShowMetadata.ashx?Dataset=STLABOUR&amp;Coords=%5bSUBJECT%5d.%5bLREM64TT%5d,%5bMEASURE%5d.%5bSTSA%5d,%5bFREQUENCY%5d.%5bQ%5d&amp;ShowOnWeb=true&amp;Lang=en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stats.oecd.org/OECDStat_Metadata/ShowMetadata.ashx?Dataset=STLABOUR&amp;ShowOnWeb=true&amp;Lang=en" TargetMode="External"/><Relationship Id="rId6" Type="http://schemas.openxmlformats.org/officeDocument/2006/relationships/hyperlink" Target="http://stats.oecd.org/OECDStat_Metadata/ShowMetadata.ashx?Dataset=STLABOUR&amp;Coords=%5bSUBJECT%5d.%5bLREM64TT%5d,%5bMEASURE%5d.%5bSTSA%5d,%5bFREQUENCY%5d.%5bQ%5d,%5bLOCATION%5d.%5bITA%5d&amp;ShowOnWeb=true&amp;Lang=en" TargetMode="External"/><Relationship Id="rId11" Type="http://schemas.openxmlformats.org/officeDocument/2006/relationships/hyperlink" Target="http://stats.oecd.org/OECDStat_Metadata/ShowMetadata.ashx?Dataset=STLABOUR&amp;Coords=%5bSUBJECT%5d.%5bLREM64TT%5d,%5bMEASURE%5d.%5bSTSA%5d,%5bFREQUENCY%5d.%5bQ%5d,%5bLOCATION%5d.%5bUSA%5d&amp;ShowOnWeb=true&amp;Lang=en" TargetMode="External"/><Relationship Id="rId5" Type="http://schemas.openxmlformats.org/officeDocument/2006/relationships/hyperlink" Target="http://stats.oecd.org/OECDStat_Metadata/ShowMetadata.ashx?Dataset=STLABOUR&amp;Coords=%5bSUBJECT%5d.%5bLREM64TT%5d,%5bMEASURE%5d.%5bSTSA%5d,%5bFREQUENCY%5d.%5bQ%5d,%5bLOCATION%5d.%5bDEU%5d&amp;ShowOnWeb=true&amp;Lang=en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stats.oecd.org/OECDStat_Metadata/ShowMetadata.ashx?Dataset=STLABOUR&amp;Coords=%5bSUBJECT%5d.%5bLREM64TT%5d,%5bMEASURE%5d.%5bSTSA%5d,%5bFREQUENCY%5d.%5bQ%5d,%5bLOCATION%5d.%5bGBR%5d&amp;ShowOnWeb=true&amp;Lang=en" TargetMode="External"/><Relationship Id="rId4" Type="http://schemas.openxmlformats.org/officeDocument/2006/relationships/hyperlink" Target="http://stats.oecd.org/OECDStat_Metadata/ShowMetadata.ashx?Dataset=STLABOUR&amp;Coords=%5bLOCATION%5d.%5bDEU%5d&amp;ShowOnWeb=true&amp;Lang=en" TargetMode="External"/><Relationship Id="rId9" Type="http://schemas.openxmlformats.org/officeDocument/2006/relationships/hyperlink" Target="http://stats.oecd.org/OECDStat_Metadata/ShowMetadata.ashx?Dataset=STLABOUR&amp;Coords=%5bSUBJECT%5d.%5bLREM64TT%5d,%5bMEASURE%5d.%5bSTSA%5d,%5bFREQUENCY%5d.%5bQ%5d,%5bLOCATION%5d.%5bSWE%5d&amp;ShowOnWeb=true&amp;Lang=en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tabSelected="1" topLeftCell="E6" zoomScale="75" workbookViewId="0">
      <selection activeCell="K64" sqref="K64"/>
    </sheetView>
  </sheetViews>
  <sheetFormatPr baseColWidth="10" defaultRowHeight="14.5" x14ac:dyDescent="0.35"/>
  <sheetData>
    <row r="3" spans="3:9" x14ac:dyDescent="0.35">
      <c r="C3" t="s">
        <v>45</v>
      </c>
    </row>
    <row r="4" spans="3:9" x14ac:dyDescent="0.35">
      <c r="D4" t="s">
        <v>3</v>
      </c>
      <c r="E4" t="s">
        <v>2</v>
      </c>
      <c r="F4" t="s">
        <v>6</v>
      </c>
      <c r="G4" t="s">
        <v>4</v>
      </c>
      <c r="H4" t="s">
        <v>7</v>
      </c>
      <c r="I4" t="s">
        <v>5</v>
      </c>
    </row>
    <row r="5" spans="3:9" x14ac:dyDescent="0.35">
      <c r="C5" t="s">
        <v>14</v>
      </c>
      <c r="D5">
        <v>10.5</v>
      </c>
      <c r="E5">
        <v>5.5</v>
      </c>
      <c r="F5">
        <v>16.2</v>
      </c>
      <c r="G5">
        <v>19.532845914363861</v>
      </c>
      <c r="H5">
        <v>18.2</v>
      </c>
      <c r="I5">
        <v>23.423433303833008</v>
      </c>
    </row>
    <row r="6" spans="3:9" x14ac:dyDescent="0.35">
      <c r="C6" t="s">
        <v>22</v>
      </c>
      <c r="D6">
        <v>-8</v>
      </c>
      <c r="E6">
        <v>-4.5999999999999996</v>
      </c>
      <c r="F6">
        <v>-8.9</v>
      </c>
      <c r="G6">
        <v>-9.8000000000000007</v>
      </c>
      <c r="H6">
        <v>-10.8</v>
      </c>
      <c r="I6">
        <v>-3.4</v>
      </c>
    </row>
    <row r="7" spans="3:9" x14ac:dyDescent="0.35">
      <c r="C7" t="s">
        <v>26</v>
      </c>
      <c r="D7">
        <v>-9.1999999999999993</v>
      </c>
      <c r="E7">
        <v>-4.3</v>
      </c>
      <c r="F7">
        <v>-9.5</v>
      </c>
      <c r="G7">
        <v>-12.5</v>
      </c>
      <c r="H7">
        <v>-11</v>
      </c>
      <c r="I7">
        <v>-14.9</v>
      </c>
    </row>
    <row r="8" spans="3:9" x14ac:dyDescent="0.35">
      <c r="C8" t="s">
        <v>102</v>
      </c>
      <c r="D8">
        <v>-0.73609999999999332</v>
      </c>
      <c r="E8">
        <v>-1.5285300000000035</v>
      </c>
      <c r="F8">
        <v>-2.582180000000001</v>
      </c>
      <c r="G8">
        <v>-0.72446999999999662</v>
      </c>
      <c r="H8">
        <v>-4.6200499999999991</v>
      </c>
      <c r="I8">
        <v>-9.2077900000000028</v>
      </c>
    </row>
    <row r="9" spans="3:9" x14ac:dyDescent="0.35">
      <c r="C9" t="s">
        <v>103</v>
      </c>
      <c r="D9">
        <v>-0.24483999999999639</v>
      </c>
      <c r="E9">
        <v>-0.87529000000000678</v>
      </c>
      <c r="F9">
        <v>-1.749210000000005</v>
      </c>
      <c r="G9">
        <v>-1.8199900000000042</v>
      </c>
      <c r="H9">
        <v>-2.4151700000000034</v>
      </c>
      <c r="I9">
        <v>-3.8532900000000012</v>
      </c>
    </row>
    <row r="11" spans="3:9" x14ac:dyDescent="0.35">
      <c r="C11" t="s">
        <v>46</v>
      </c>
    </row>
    <row r="12" spans="3:9" x14ac:dyDescent="0.35">
      <c r="D12" t="s">
        <v>3</v>
      </c>
      <c r="E12" t="s">
        <v>2</v>
      </c>
      <c r="F12" t="s">
        <v>6</v>
      </c>
      <c r="G12" t="s">
        <v>4</v>
      </c>
      <c r="H12" t="s">
        <v>7</v>
      </c>
      <c r="I12" t="s">
        <v>5</v>
      </c>
    </row>
    <row r="13" spans="3:9" x14ac:dyDescent="0.35">
      <c r="C13" t="s">
        <v>15</v>
      </c>
      <c r="D13">
        <v>9</v>
      </c>
      <c r="E13">
        <v>9.3000000000000007</v>
      </c>
      <c r="F13">
        <v>10.199999999999999</v>
      </c>
      <c r="G13">
        <v>13.781845569610596</v>
      </c>
      <c r="H13">
        <v>8.6999999999999993</v>
      </c>
      <c r="I13">
        <v>22.700986266136169</v>
      </c>
    </row>
    <row r="14" spans="3:9" x14ac:dyDescent="0.35">
      <c r="C14" t="s">
        <v>23</v>
      </c>
      <c r="D14">
        <v>7</v>
      </c>
      <c r="E14" s="65">
        <v>2.8</v>
      </c>
      <c r="F14">
        <v>6.6</v>
      </c>
      <c r="G14">
        <v>7.4</v>
      </c>
      <c r="H14">
        <v>5.0999999999999996</v>
      </c>
      <c r="I14">
        <v>5.7</v>
      </c>
    </row>
    <row r="15" spans="3:9" x14ac:dyDescent="0.35">
      <c r="C15" t="s">
        <v>27</v>
      </c>
      <c r="D15">
        <v>-8.9</v>
      </c>
      <c r="E15">
        <v>-6.8</v>
      </c>
      <c r="F15">
        <v>-10.199999999999999</v>
      </c>
      <c r="G15">
        <v>-11.9</v>
      </c>
      <c r="H15">
        <v>-8.6</v>
      </c>
      <c r="I15">
        <v>-10.8</v>
      </c>
    </row>
    <row r="16" spans="3:9" x14ac:dyDescent="0.35">
      <c r="C16" t="s">
        <v>106</v>
      </c>
      <c r="D16" s="82">
        <v>1.5645299999999907</v>
      </c>
      <c r="E16" s="82">
        <v>0.93080999999999392</v>
      </c>
      <c r="F16" s="82">
        <v>0.86883999999999872</v>
      </c>
      <c r="G16" s="82">
        <v>-0.95606999999999687</v>
      </c>
      <c r="H16" s="82">
        <v>0.54150999999999527</v>
      </c>
      <c r="I16" s="83">
        <v>-1.1759300000000081</v>
      </c>
    </row>
    <row r="19" spans="3:9" x14ac:dyDescent="0.35">
      <c r="C19" t="s">
        <v>47</v>
      </c>
    </row>
    <row r="20" spans="3:9" x14ac:dyDescent="0.35">
      <c r="C20" t="s">
        <v>48</v>
      </c>
    </row>
    <row r="23" spans="3:9" x14ac:dyDescent="0.35">
      <c r="C23" t="s">
        <v>59</v>
      </c>
    </row>
    <row r="24" spans="3:9" x14ac:dyDescent="0.35">
      <c r="D24" t="s">
        <v>3</v>
      </c>
      <c r="E24" t="s">
        <v>2</v>
      </c>
      <c r="F24" t="s">
        <v>6</v>
      </c>
      <c r="G24" t="s">
        <v>4</v>
      </c>
      <c r="H24" t="s">
        <v>7</v>
      </c>
      <c r="I24" t="s">
        <v>5</v>
      </c>
    </row>
    <row r="25" spans="3:9" x14ac:dyDescent="0.35">
      <c r="C25" t="s">
        <v>56</v>
      </c>
      <c r="D25">
        <f t="shared" ref="D25:I25" si="0">AVERAGE(D13,D5)</f>
        <v>9.75</v>
      </c>
      <c r="E25">
        <f t="shared" si="0"/>
        <v>7.4</v>
      </c>
      <c r="F25">
        <f t="shared" si="0"/>
        <v>13.2</v>
      </c>
      <c r="G25">
        <f t="shared" si="0"/>
        <v>16.657345741987228</v>
      </c>
      <c r="H25">
        <f t="shared" si="0"/>
        <v>13.45</v>
      </c>
      <c r="I25">
        <f t="shared" si="0"/>
        <v>23.062209784984589</v>
      </c>
    </row>
    <row r="26" spans="3:9" x14ac:dyDescent="0.35">
      <c r="C26" t="s">
        <v>57</v>
      </c>
      <c r="D26">
        <v>-1.5599999999999881</v>
      </c>
      <c r="E26">
        <v>-1.6426000000000158</v>
      </c>
      <c r="F26">
        <v>-3.6161999999999921</v>
      </c>
      <c r="G26">
        <v>-3.6663999999999959</v>
      </c>
      <c r="H26">
        <v>-5.7156000000000091</v>
      </c>
      <c r="I26">
        <v>2.3960000000000008</v>
      </c>
    </row>
    <row r="27" spans="3:9" x14ac:dyDescent="0.35">
      <c r="C27" t="s">
        <v>58</v>
      </c>
      <c r="D27">
        <v>-8.1</v>
      </c>
      <c r="E27">
        <v>-5.55</v>
      </c>
      <c r="F27">
        <v>-9.85</v>
      </c>
      <c r="G27">
        <v>-12.2</v>
      </c>
      <c r="H27">
        <v>-9.8000000000000007</v>
      </c>
      <c r="I27">
        <v>-12.850000000000001</v>
      </c>
    </row>
    <row r="28" spans="3:9" x14ac:dyDescent="0.35">
      <c r="C28" t="s">
        <v>61</v>
      </c>
      <c r="D28">
        <v>18.200000000000003</v>
      </c>
      <c r="E28">
        <v>13.299999999999997</v>
      </c>
      <c r="F28">
        <v>20.200000000000017</v>
      </c>
      <c r="G28">
        <v>23.299999999999997</v>
      </c>
      <c r="H28">
        <v>24.700000000000003</v>
      </c>
      <c r="I28">
        <v>24.800000000000011</v>
      </c>
    </row>
    <row r="29" spans="3:9" x14ac:dyDescent="0.35">
      <c r="C29" t="s">
        <v>104</v>
      </c>
      <c r="D29" s="82">
        <v>1.5645299999999907</v>
      </c>
      <c r="E29" s="82">
        <v>0.93080999999999392</v>
      </c>
      <c r="F29" s="82">
        <v>0.86883999999999872</v>
      </c>
      <c r="G29" s="82">
        <v>-0.95606999999999687</v>
      </c>
      <c r="H29" s="82">
        <v>0.54150999999999527</v>
      </c>
      <c r="I29" s="83">
        <v>-1.1759300000000081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3"/>
  <sheetViews>
    <sheetView topLeftCell="A18" workbookViewId="0">
      <selection activeCell="A8" sqref="A8:H10"/>
    </sheetView>
  </sheetViews>
  <sheetFormatPr baseColWidth="10" defaultColWidth="10.81640625" defaultRowHeight="14.5" x14ac:dyDescent="0.35"/>
  <cols>
    <col min="1" max="1" width="15.36328125" style="65" customWidth="1"/>
    <col min="2" max="16384" width="10.81640625" style="65"/>
  </cols>
  <sheetData>
    <row r="4" spans="1:15" ht="15" thickBot="1" x14ac:dyDescent="0.4">
      <c r="C4" s="66" t="s">
        <v>2</v>
      </c>
      <c r="D4" s="66" t="s">
        <v>3</v>
      </c>
      <c r="E4" s="66" t="s">
        <v>4</v>
      </c>
      <c r="F4" s="66" t="s">
        <v>5</v>
      </c>
      <c r="G4" s="66" t="s">
        <v>6</v>
      </c>
      <c r="H4" s="67" t="s">
        <v>7</v>
      </c>
      <c r="K4" s="76"/>
      <c r="L4" s="76" t="s">
        <v>105</v>
      </c>
      <c r="M4" s="76"/>
    </row>
    <row r="5" spans="1:15" ht="15" thickTop="1" x14ac:dyDescent="0.35">
      <c r="A5" s="84" t="s">
        <v>97</v>
      </c>
      <c r="B5" s="65">
        <v>2020</v>
      </c>
      <c r="C5" s="80">
        <v>5.5E-2</v>
      </c>
      <c r="D5" s="81">
        <v>0.105</v>
      </c>
      <c r="E5" s="80">
        <v>0.19532845914363861</v>
      </c>
      <c r="F5" s="80">
        <v>0.23423433303833008</v>
      </c>
      <c r="G5" s="81">
        <v>0.16200000000000001</v>
      </c>
      <c r="H5" s="81">
        <v>0.182</v>
      </c>
      <c r="K5" s="76"/>
      <c r="L5" s="76">
        <v>2020</v>
      </c>
      <c r="M5" s="76">
        <v>2021</v>
      </c>
    </row>
    <row r="6" spans="1:15" x14ac:dyDescent="0.35">
      <c r="A6" s="84"/>
      <c r="B6" s="65">
        <v>2021</v>
      </c>
      <c r="C6" s="81">
        <v>9.2999999999999999E-2</v>
      </c>
      <c r="D6" s="81">
        <v>0.09</v>
      </c>
      <c r="E6" s="80">
        <v>0.13781845569610596</v>
      </c>
      <c r="F6" s="80">
        <v>0.22700986266136169</v>
      </c>
      <c r="G6" s="81">
        <v>0.10199999999999999</v>
      </c>
      <c r="H6" s="81">
        <v>8.6999999999999994E-2</v>
      </c>
      <c r="K6" s="77" t="s">
        <v>17</v>
      </c>
      <c r="L6" s="79">
        <v>5.5E-2</v>
      </c>
      <c r="M6" s="79">
        <v>9.2999999999999999E-2</v>
      </c>
    </row>
    <row r="7" spans="1:15" x14ac:dyDescent="0.35">
      <c r="K7" s="78" t="s">
        <v>19</v>
      </c>
      <c r="L7" s="79">
        <v>0.182</v>
      </c>
      <c r="M7" s="79">
        <v>8.6999999999999994E-2</v>
      </c>
    </row>
    <row r="8" spans="1:15" x14ac:dyDescent="0.35">
      <c r="A8" s="84" t="s">
        <v>54</v>
      </c>
      <c r="B8" s="65">
        <v>2020</v>
      </c>
      <c r="C8" s="68">
        <v>-4.5999999999999996</v>
      </c>
      <c r="D8" s="68">
        <v>-8</v>
      </c>
      <c r="E8" s="68">
        <v>-9.8000000000000007</v>
      </c>
      <c r="F8" s="68">
        <v>-3.4</v>
      </c>
      <c r="G8" s="68">
        <v>-8.9</v>
      </c>
      <c r="H8" s="69">
        <v>-10.8</v>
      </c>
      <c r="K8" s="78" t="s">
        <v>3</v>
      </c>
      <c r="L8" s="79">
        <v>0.105</v>
      </c>
      <c r="M8" s="79">
        <v>0.09</v>
      </c>
    </row>
    <row r="9" spans="1:15" x14ac:dyDescent="0.35">
      <c r="A9" s="84"/>
      <c r="B9" s="65">
        <v>2021</v>
      </c>
      <c r="C9" s="68">
        <v>3.1</v>
      </c>
      <c r="D9" s="68">
        <v>6.3</v>
      </c>
      <c r="E9" s="68">
        <v>6.8</v>
      </c>
      <c r="F9" s="68">
        <v>6</v>
      </c>
      <c r="G9" s="68">
        <v>5.8</v>
      </c>
      <c r="H9" s="69">
        <v>5.7</v>
      </c>
      <c r="K9" s="78" t="s">
        <v>18</v>
      </c>
      <c r="L9" s="79">
        <v>0.16200000000000001</v>
      </c>
      <c r="M9" s="79">
        <v>0.10199999999999999</v>
      </c>
    </row>
    <row r="10" spans="1:15" x14ac:dyDescent="0.35">
      <c r="A10" s="84"/>
      <c r="B10" s="65">
        <v>2022</v>
      </c>
      <c r="C10" s="68">
        <v>4.5999999999999996</v>
      </c>
      <c r="D10" s="68">
        <v>3.9</v>
      </c>
      <c r="E10" s="68">
        <v>5</v>
      </c>
      <c r="F10" s="68">
        <v>5.2</v>
      </c>
      <c r="G10" s="68">
        <v>4.2</v>
      </c>
      <c r="H10" s="69">
        <v>6.4</v>
      </c>
    </row>
    <row r="12" spans="1:15" x14ac:dyDescent="0.35">
      <c r="A12" s="84" t="s">
        <v>98</v>
      </c>
      <c r="B12" s="65">
        <v>2020</v>
      </c>
      <c r="C12" s="44">
        <v>-4.3</v>
      </c>
      <c r="D12" s="44">
        <v>-9.1999999999999993</v>
      </c>
      <c r="E12" s="44">
        <v>-12.5</v>
      </c>
      <c r="F12" s="44">
        <v>-14.9</v>
      </c>
      <c r="G12" s="44">
        <v>-9.5</v>
      </c>
      <c r="H12" s="45">
        <v>-11</v>
      </c>
      <c r="J12" s="44"/>
      <c r="K12" s="44"/>
      <c r="L12" s="44"/>
      <c r="M12" s="44"/>
      <c r="N12" s="44"/>
      <c r="O12" s="45"/>
    </row>
    <row r="13" spans="1:15" x14ac:dyDescent="0.35">
      <c r="A13" s="84"/>
      <c r="B13" s="65">
        <v>2021</v>
      </c>
      <c r="C13" s="44">
        <v>-6.8</v>
      </c>
      <c r="D13" s="44">
        <v>-8.9</v>
      </c>
      <c r="E13" s="44">
        <v>-11.9</v>
      </c>
      <c r="F13" s="44">
        <v>-10.8</v>
      </c>
      <c r="G13" s="44">
        <v>-10.199999999999999</v>
      </c>
      <c r="H13" s="45">
        <v>-8.6</v>
      </c>
      <c r="J13" s="44"/>
      <c r="K13" s="44"/>
      <c r="L13" s="44"/>
      <c r="M13" s="44"/>
      <c r="N13" s="44"/>
      <c r="O13" s="45"/>
    </row>
    <row r="14" spans="1:15" x14ac:dyDescent="0.35">
      <c r="A14" s="70" t="s">
        <v>99</v>
      </c>
      <c r="B14" s="65">
        <v>2021</v>
      </c>
      <c r="C14" s="71">
        <v>13.299999999999997</v>
      </c>
      <c r="D14" s="71">
        <v>18.200000000000003</v>
      </c>
      <c r="E14" s="71">
        <v>23.299999999999997</v>
      </c>
      <c r="F14" s="71">
        <v>24.800000000000011</v>
      </c>
      <c r="G14" s="71">
        <v>20.200000000000017</v>
      </c>
      <c r="H14" s="71">
        <v>24.700000000000003</v>
      </c>
    </row>
    <row r="18" spans="1:8" x14ac:dyDescent="0.35">
      <c r="A18" s="84" t="s">
        <v>100</v>
      </c>
      <c r="B18" s="75" t="s">
        <v>93</v>
      </c>
      <c r="C18" s="72">
        <v>-1.5285300000000035</v>
      </c>
      <c r="D18" s="73">
        <v>-0.73609999999999332</v>
      </c>
      <c r="E18" s="73">
        <v>-0.72446999999999662</v>
      </c>
      <c r="F18" s="73">
        <v>-9.2077900000000028</v>
      </c>
      <c r="G18" s="73">
        <v>-2.582180000000001</v>
      </c>
      <c r="H18" s="73">
        <v>-4.6200499999999991</v>
      </c>
    </row>
    <row r="19" spans="1:8" x14ac:dyDescent="0.35">
      <c r="A19" s="84"/>
      <c r="B19" s="75" t="s">
        <v>92</v>
      </c>
      <c r="C19" s="74">
        <v>-0.87529000000000678</v>
      </c>
      <c r="D19" s="73">
        <v>-0.24483999999999639</v>
      </c>
      <c r="E19" s="73">
        <v>-1.8199900000000042</v>
      </c>
      <c r="F19" s="73">
        <v>-3.8532900000000012</v>
      </c>
      <c r="G19" s="73">
        <v>-1.749210000000005</v>
      </c>
      <c r="H19" s="73">
        <v>-2.4151700000000034</v>
      </c>
    </row>
    <row r="20" spans="1:8" ht="15" customHeight="1" x14ac:dyDescent="0.35">
      <c r="A20" s="84"/>
      <c r="B20" s="75" t="s">
        <v>41</v>
      </c>
      <c r="C20" s="74">
        <v>0.67977999999999383</v>
      </c>
      <c r="D20" s="73">
        <v>1.1621300000000048</v>
      </c>
      <c r="E20" s="73">
        <v>-1.0439499999999953</v>
      </c>
      <c r="F20" s="73">
        <v>-1.9175400000000025</v>
      </c>
      <c r="G20" s="73">
        <v>0.36372999999999678</v>
      </c>
      <c r="H20" s="73">
        <v>-0.2090300000000056</v>
      </c>
    </row>
    <row r="23" spans="1:8" x14ac:dyDescent="0.35">
      <c r="B23" s="71"/>
    </row>
  </sheetData>
  <mergeCells count="4">
    <mergeCell ref="A18:A20"/>
    <mergeCell ref="A5:A6"/>
    <mergeCell ref="A8:A10"/>
    <mergeCell ref="A12:A13"/>
  </mergeCells>
  <phoneticPr fontId="19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6" workbookViewId="0">
      <selection activeCell="O57" sqref="O57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H1:AK170"/>
  <sheetViews>
    <sheetView topLeftCell="N22" zoomScale="88" zoomScaleNormal="85" workbookViewId="0">
      <selection activeCell="X28" sqref="X28:AD54"/>
    </sheetView>
  </sheetViews>
  <sheetFormatPr baseColWidth="10" defaultColWidth="11.453125" defaultRowHeight="14.5" x14ac:dyDescent="0.35"/>
  <cols>
    <col min="1" max="12" width="11.453125" style="2"/>
    <col min="13" max="13" width="34.36328125" style="2" customWidth="1"/>
    <col min="14" max="15" width="11.453125" style="2"/>
    <col min="16" max="16" width="13.36328125" style="2" customWidth="1"/>
    <col min="17" max="23" width="11.453125" style="2"/>
    <col min="24" max="24" width="53.453125" style="2" customWidth="1"/>
    <col min="25" max="33" width="11.453125" style="2"/>
    <col min="34" max="34" width="29.36328125" style="2" customWidth="1"/>
    <col min="35" max="16384" width="11.453125" style="2"/>
  </cols>
  <sheetData>
    <row r="1" spans="8:30" x14ac:dyDescent="0.35">
      <c r="J1" s="1" t="s">
        <v>0</v>
      </c>
    </row>
    <row r="2" spans="8:30" x14ac:dyDescent="0.35">
      <c r="J2" s="3" t="s">
        <v>1</v>
      </c>
    </row>
    <row r="5" spans="8:30" x14ac:dyDescent="0.35">
      <c r="M5" s="4"/>
      <c r="N5" s="4"/>
      <c r="O5" s="4"/>
      <c r="P5" s="4"/>
      <c r="Q5" s="5"/>
      <c r="R5" s="4"/>
      <c r="S5" s="4"/>
    </row>
    <row r="7" spans="8:30" ht="15" thickBot="1" x14ac:dyDescent="0.4"/>
    <row r="8" spans="8:30" ht="15" thickBot="1" x14ac:dyDescent="0.4">
      <c r="M8" s="6"/>
      <c r="N8" s="7" t="s">
        <v>2</v>
      </c>
      <c r="O8" s="7" t="s">
        <v>3</v>
      </c>
      <c r="P8" s="7" t="s">
        <v>4</v>
      </c>
      <c r="Q8" s="7" t="s">
        <v>5</v>
      </c>
      <c r="R8" s="7" t="s">
        <v>6</v>
      </c>
      <c r="S8" s="8" t="s">
        <v>7</v>
      </c>
      <c r="X8" s="37"/>
      <c r="Y8" s="35" t="s">
        <v>2</v>
      </c>
      <c r="Z8" s="35" t="s">
        <v>3</v>
      </c>
      <c r="AA8" s="35" t="s">
        <v>4</v>
      </c>
      <c r="AB8" s="35" t="s">
        <v>5</v>
      </c>
      <c r="AC8" s="35" t="s">
        <v>6</v>
      </c>
      <c r="AD8" s="36" t="s">
        <v>7</v>
      </c>
    </row>
    <row r="9" spans="8:30" ht="15" thickTop="1" x14ac:dyDescent="0.35">
      <c r="H9" s="2" t="s">
        <v>55</v>
      </c>
      <c r="M9" s="9" t="s">
        <v>8</v>
      </c>
      <c r="N9" s="10">
        <v>7.5</v>
      </c>
      <c r="O9" s="10">
        <v>13.1</v>
      </c>
      <c r="P9" s="10">
        <v>20.8</v>
      </c>
      <c r="Q9" s="10">
        <v>22.1</v>
      </c>
      <c r="R9" s="10">
        <v>20.5</v>
      </c>
      <c r="S9" s="11">
        <v>23.3</v>
      </c>
      <c r="X9" s="38" t="s">
        <v>14</v>
      </c>
      <c r="Y9" s="41">
        <v>0.11687252670526505</v>
      </c>
      <c r="Z9" s="42">
        <v>0.17080353200435638</v>
      </c>
      <c r="AA9" s="41">
        <v>0.19532845914363861</v>
      </c>
      <c r="AB9" s="41">
        <v>0.23423433303833008</v>
      </c>
      <c r="AC9" s="41">
        <v>0.20068667829036713</v>
      </c>
      <c r="AD9" s="43">
        <v>0.23928704857826233</v>
      </c>
    </row>
    <row r="10" spans="8:30" x14ac:dyDescent="0.35">
      <c r="M10" s="9" t="s">
        <v>9</v>
      </c>
      <c r="N10" s="12">
        <v>-5</v>
      </c>
      <c r="O10" s="12">
        <v>-4.7</v>
      </c>
      <c r="P10" s="12">
        <v>-8.6999999999999993</v>
      </c>
      <c r="Q10" s="12">
        <v>-0.9</v>
      </c>
      <c r="R10" s="12">
        <v>-6.4</v>
      </c>
      <c r="S10" s="13">
        <v>-9.3000000000000007</v>
      </c>
      <c r="X10" s="38" t="s">
        <v>15</v>
      </c>
      <c r="Y10" s="41">
        <v>0.13288535177707672</v>
      </c>
      <c r="Z10" s="42">
        <v>0.12846437096595764</v>
      </c>
      <c r="AA10" s="41">
        <v>0.13781845569610596</v>
      </c>
      <c r="AB10" s="41">
        <v>0.22700986266136169</v>
      </c>
      <c r="AC10" s="41">
        <v>0.13</v>
      </c>
      <c r="AD10" s="43">
        <v>0.12761227786540985</v>
      </c>
    </row>
    <row r="11" spans="8:30" ht="29" x14ac:dyDescent="0.35">
      <c r="M11" s="9" t="s">
        <v>10</v>
      </c>
      <c r="N11" s="12">
        <v>-5.7</v>
      </c>
      <c r="O11" s="12">
        <v>-6.1</v>
      </c>
      <c r="P11" s="14">
        <v>-10</v>
      </c>
      <c r="Q11" s="12">
        <v>-10.199999999999999</v>
      </c>
      <c r="R11" s="12">
        <v>-7.9</v>
      </c>
      <c r="S11" s="13">
        <v>-8.1</v>
      </c>
      <c r="X11" s="39"/>
      <c r="Y11" s="44"/>
      <c r="Z11" s="44"/>
      <c r="AA11" s="44"/>
      <c r="AB11" s="44"/>
      <c r="AC11" s="44"/>
      <c r="AD11" s="45"/>
    </row>
    <row r="12" spans="8:30" ht="29.5" thickBot="1" x14ac:dyDescent="0.4">
      <c r="M12" s="15" t="s">
        <v>11</v>
      </c>
      <c r="N12" s="16">
        <v>-1.9</v>
      </c>
      <c r="O12" s="16">
        <v>-0.8</v>
      </c>
      <c r="P12" s="16">
        <v>1.1000000000000001</v>
      </c>
      <c r="Q12" s="16">
        <v>-5.5</v>
      </c>
      <c r="R12" s="16" t="s">
        <v>12</v>
      </c>
      <c r="S12" s="17">
        <v>-4.4000000000000004</v>
      </c>
      <c r="X12" s="39"/>
      <c r="Y12" s="44"/>
      <c r="Z12" s="44"/>
      <c r="AA12" s="44"/>
      <c r="AB12" s="44"/>
      <c r="AC12" s="44"/>
      <c r="AD12" s="45"/>
    </row>
    <row r="13" spans="8:30" x14ac:dyDescent="0.35">
      <c r="N13" s="5"/>
      <c r="X13" s="38" t="s">
        <v>22</v>
      </c>
      <c r="Y13" s="44">
        <v>-4.5999999999999996</v>
      </c>
      <c r="Z13" s="44">
        <v>-8</v>
      </c>
      <c r="AA13" s="44">
        <v>-9.8000000000000007</v>
      </c>
      <c r="AB13" s="44">
        <v>-3.4</v>
      </c>
      <c r="AC13" s="44">
        <v>-8.9</v>
      </c>
      <c r="AD13" s="45">
        <v>-10.8</v>
      </c>
    </row>
    <row r="14" spans="8:30" x14ac:dyDescent="0.35">
      <c r="X14" s="38" t="s">
        <v>23</v>
      </c>
      <c r="Y14" s="44">
        <v>3.1</v>
      </c>
      <c r="Z14" s="44">
        <v>6.3</v>
      </c>
      <c r="AA14" s="44">
        <v>6.8</v>
      </c>
      <c r="AB14" s="44">
        <v>6</v>
      </c>
      <c r="AC14" s="44">
        <v>5.8</v>
      </c>
      <c r="AD14" s="45">
        <v>5.7</v>
      </c>
    </row>
    <row r="15" spans="8:30" x14ac:dyDescent="0.35">
      <c r="X15" s="38" t="s">
        <v>24</v>
      </c>
      <c r="Y15" s="44">
        <v>4.5999999999999996</v>
      </c>
      <c r="Z15" s="44">
        <v>3.9</v>
      </c>
      <c r="AA15" s="44">
        <v>5</v>
      </c>
      <c r="AB15" s="44">
        <v>5.2</v>
      </c>
      <c r="AC15" s="44">
        <v>4.2</v>
      </c>
      <c r="AD15" s="45">
        <v>6.4</v>
      </c>
    </row>
    <row r="16" spans="8:30" x14ac:dyDescent="0.35">
      <c r="X16" s="39"/>
      <c r="Y16" s="44"/>
      <c r="Z16" s="44"/>
      <c r="AA16" s="44"/>
      <c r="AB16" s="44"/>
      <c r="AC16" s="44"/>
      <c r="AD16" s="45"/>
    </row>
    <row r="17" spans="24:30" x14ac:dyDescent="0.35">
      <c r="X17" s="38" t="s">
        <v>26</v>
      </c>
      <c r="Y17" s="44">
        <v>-4.3</v>
      </c>
      <c r="Z17" s="44">
        <v>-9.1999999999999993</v>
      </c>
      <c r="AA17" s="44">
        <v>-12.5</v>
      </c>
      <c r="AB17" s="44">
        <v>-14.9</v>
      </c>
      <c r="AC17" s="44">
        <v>-9.5</v>
      </c>
      <c r="AD17" s="45">
        <v>-11</v>
      </c>
    </row>
    <row r="18" spans="24:30" x14ac:dyDescent="0.35">
      <c r="X18" s="38" t="s">
        <v>27</v>
      </c>
      <c r="Y18" s="44">
        <v>-6.8</v>
      </c>
      <c r="Z18" s="44">
        <v>-7</v>
      </c>
      <c r="AA18" s="44">
        <v>-11.9</v>
      </c>
      <c r="AB18" s="44">
        <v>-10.8</v>
      </c>
      <c r="AC18" s="44">
        <v>-10.199999999999999</v>
      </c>
      <c r="AD18" s="45">
        <v>-8.6</v>
      </c>
    </row>
    <row r="19" spans="24:30" x14ac:dyDescent="0.35">
      <c r="X19" s="38" t="s">
        <v>27</v>
      </c>
      <c r="Y19" s="44">
        <v>-1.8</v>
      </c>
      <c r="Z19" s="44">
        <v>-4.7</v>
      </c>
      <c r="AA19" s="44">
        <v>-5.6</v>
      </c>
      <c r="AB19" s="44">
        <v>-6.9</v>
      </c>
      <c r="AC19" s="44">
        <v>-4.7</v>
      </c>
      <c r="AD19" s="45">
        <v>-5</v>
      </c>
    </row>
    <row r="20" spans="24:30" x14ac:dyDescent="0.35">
      <c r="X20" s="38" t="s">
        <v>43</v>
      </c>
      <c r="Y20" s="42">
        <v>-1.21E-2</v>
      </c>
      <c r="Z20" s="42">
        <v>-2.87E-2</v>
      </c>
      <c r="AA20" s="46">
        <v>-0.01</v>
      </c>
      <c r="AB20" s="42">
        <v>-0.11700000000000001</v>
      </c>
      <c r="AC20" s="42">
        <v>-2.8500000000000001E-2</v>
      </c>
      <c r="AD20" s="47">
        <v>-8.3500000000000005E-2</v>
      </c>
    </row>
    <row r="21" spans="24:30" x14ac:dyDescent="0.35">
      <c r="X21" s="40" t="s">
        <v>44</v>
      </c>
      <c r="Y21" s="48">
        <v>-8.0999999999999996E-3</v>
      </c>
      <c r="Z21" s="48">
        <v>1.0999999999999999E-2</v>
      </c>
      <c r="AA21" s="48">
        <v>-1.24E-2</v>
      </c>
      <c r="AB21" s="48">
        <v>-2.3300000000000001E-2</v>
      </c>
      <c r="AC21" s="48">
        <v>-7.1000000000000004E-3</v>
      </c>
      <c r="AD21" s="49">
        <f>-1.71%</f>
        <v>-1.7100000000000001E-2</v>
      </c>
    </row>
    <row r="25" spans="24:30" x14ac:dyDescent="0.35">
      <c r="X25" s="2" t="s">
        <v>43</v>
      </c>
      <c r="Y25" s="2">
        <v>-1.21</v>
      </c>
      <c r="Z25" s="2">
        <v>-2.87</v>
      </c>
      <c r="AA25" s="2">
        <v>-1</v>
      </c>
      <c r="AB25" s="2">
        <v>-11.700000000000001</v>
      </c>
      <c r="AC25" s="2">
        <v>-2.85</v>
      </c>
      <c r="AD25" s="2">
        <v>-8.35</v>
      </c>
    </row>
    <row r="28" spans="24:30" x14ac:dyDescent="0.35">
      <c r="X28" s="2" t="s">
        <v>45</v>
      </c>
    </row>
    <row r="29" spans="24:30" ht="15" thickBot="1" x14ac:dyDescent="0.4">
      <c r="X29" s="37"/>
      <c r="Y29" s="35" t="s">
        <v>2</v>
      </c>
      <c r="Z29" s="35" t="s">
        <v>3</v>
      </c>
      <c r="AA29" s="35" t="s">
        <v>4</v>
      </c>
      <c r="AB29" s="35" t="s">
        <v>5</v>
      </c>
      <c r="AC29" s="35" t="s">
        <v>6</v>
      </c>
      <c r="AD29" s="36" t="s">
        <v>7</v>
      </c>
    </row>
    <row r="30" spans="24:30" ht="15" thickTop="1" x14ac:dyDescent="0.35">
      <c r="X30" s="38" t="s">
        <v>14</v>
      </c>
      <c r="Y30" s="50">
        <f>Y9*100</f>
        <v>11.687252670526505</v>
      </c>
      <c r="Z30" s="50">
        <f t="shared" ref="Z30:AD30" si="0">Z9*100</f>
        <v>17.080353200435638</v>
      </c>
      <c r="AA30" s="50">
        <f t="shared" si="0"/>
        <v>19.532845914363861</v>
      </c>
      <c r="AB30" s="50">
        <f t="shared" si="0"/>
        <v>23.423433303833008</v>
      </c>
      <c r="AC30" s="50">
        <f t="shared" si="0"/>
        <v>20.068667829036713</v>
      </c>
      <c r="AD30" s="50">
        <f t="shared" si="0"/>
        <v>23.928704857826233</v>
      </c>
    </row>
    <row r="31" spans="24:30" x14ac:dyDescent="0.35">
      <c r="X31" s="38" t="s">
        <v>22</v>
      </c>
      <c r="Y31" s="44">
        <v>-4.5999999999999996</v>
      </c>
      <c r="Z31" s="44">
        <v>-8</v>
      </c>
      <c r="AA31" s="44">
        <v>-9.8000000000000007</v>
      </c>
      <c r="AB31" s="44">
        <v>-3.4</v>
      </c>
      <c r="AC31" s="44">
        <v>-8.9</v>
      </c>
      <c r="AD31" s="45">
        <v>-10.8</v>
      </c>
    </row>
    <row r="32" spans="24:30" x14ac:dyDescent="0.35">
      <c r="X32" s="38" t="s">
        <v>26</v>
      </c>
      <c r="Y32" s="44">
        <v>-4.3</v>
      </c>
      <c r="Z32" s="44">
        <v>-9.1999999999999993</v>
      </c>
      <c r="AA32" s="44">
        <v>-12.5</v>
      </c>
      <c r="AB32" s="44">
        <v>-14.9</v>
      </c>
      <c r="AC32" s="44">
        <v>-9.5</v>
      </c>
      <c r="AD32" s="45">
        <v>-11</v>
      </c>
    </row>
    <row r="33" spans="13:30" ht="29" x14ac:dyDescent="0.35">
      <c r="X33" s="38" t="s">
        <v>94</v>
      </c>
      <c r="Y33" s="2">
        <v>-1.5285300000000035</v>
      </c>
      <c r="Z33" s="2">
        <v>-0.73609999999999332</v>
      </c>
      <c r="AA33" s="2">
        <v>-0.72446999999999662</v>
      </c>
      <c r="AB33" s="2">
        <v>-9.2077900000000028</v>
      </c>
      <c r="AC33" s="2">
        <v>-2.582180000000001</v>
      </c>
      <c r="AD33" s="2">
        <v>-4.6200499999999991</v>
      </c>
    </row>
    <row r="34" spans="13:30" ht="29" x14ac:dyDescent="0.35">
      <c r="X34" s="38" t="s">
        <v>95</v>
      </c>
      <c r="Y34" s="2">
        <v>-0.87529000000000678</v>
      </c>
      <c r="Z34" s="64">
        <v>-0.24483999999999639</v>
      </c>
      <c r="AA34" s="64">
        <v>-1.8199900000000042</v>
      </c>
      <c r="AB34" s="64">
        <v>-3.8532900000000012</v>
      </c>
      <c r="AC34" s="2">
        <v>-1.749210000000005</v>
      </c>
      <c r="AD34" s="2">
        <v>-2.4151700000000034</v>
      </c>
    </row>
    <row r="36" spans="13:30" x14ac:dyDescent="0.35">
      <c r="X36" s="2" t="s">
        <v>46</v>
      </c>
    </row>
    <row r="37" spans="13:30" ht="15" thickBot="1" x14ac:dyDescent="0.4">
      <c r="X37" s="37"/>
      <c r="Y37" s="35" t="s">
        <v>2</v>
      </c>
      <c r="Z37" s="35" t="s">
        <v>3</v>
      </c>
      <c r="AA37" s="35" t="s">
        <v>4</v>
      </c>
      <c r="AB37" s="35" t="s">
        <v>5</v>
      </c>
      <c r="AC37" s="35" t="s">
        <v>6</v>
      </c>
      <c r="AD37" s="36" t="s">
        <v>7</v>
      </c>
    </row>
    <row r="38" spans="13:30" ht="15" thickTop="1" x14ac:dyDescent="0.35">
      <c r="X38" s="38" t="s">
        <v>15</v>
      </c>
      <c r="Y38" s="50">
        <f>Y10*100</f>
        <v>13.288535177707672</v>
      </c>
      <c r="Z38" s="50">
        <f t="shared" ref="Z38:AD38" si="1">Z10*100</f>
        <v>12.846437096595764</v>
      </c>
      <c r="AA38" s="50">
        <f t="shared" si="1"/>
        <v>13.781845569610596</v>
      </c>
      <c r="AB38" s="50">
        <f t="shared" si="1"/>
        <v>22.700986266136169</v>
      </c>
      <c r="AC38" s="50">
        <f t="shared" si="1"/>
        <v>13</v>
      </c>
      <c r="AD38" s="50">
        <f t="shared" si="1"/>
        <v>12.761227786540985</v>
      </c>
    </row>
    <row r="39" spans="13:30" x14ac:dyDescent="0.35">
      <c r="X39" s="38" t="s">
        <v>23</v>
      </c>
      <c r="Y39" s="44">
        <v>3.1</v>
      </c>
      <c r="Z39" s="44">
        <v>6.3</v>
      </c>
      <c r="AA39" s="44">
        <v>6.8</v>
      </c>
      <c r="AB39" s="44">
        <v>6</v>
      </c>
      <c r="AC39" s="44">
        <v>5.8</v>
      </c>
      <c r="AD39" s="45">
        <v>5.7</v>
      </c>
    </row>
    <row r="40" spans="13:30" x14ac:dyDescent="0.35">
      <c r="X40" s="38" t="s">
        <v>27</v>
      </c>
      <c r="Y40" s="44">
        <v>-6.8</v>
      </c>
      <c r="Z40" s="44">
        <v>-8.9</v>
      </c>
      <c r="AA40" s="44">
        <v>-11.9</v>
      </c>
      <c r="AB40" s="44">
        <v>-10.8</v>
      </c>
      <c r="AC40" s="44">
        <v>-10.199999999999999</v>
      </c>
      <c r="AD40" s="45">
        <v>-8.6</v>
      </c>
    </row>
    <row r="41" spans="13:30" x14ac:dyDescent="0.35">
      <c r="X41" s="40" t="s">
        <v>44</v>
      </c>
      <c r="Y41" s="52">
        <f t="shared" ref="Y41:AD41" si="2">Y21*100</f>
        <v>-0.80999999999999994</v>
      </c>
      <c r="Z41" s="52">
        <f t="shared" si="2"/>
        <v>1.0999999999999999</v>
      </c>
      <c r="AA41" s="52">
        <f t="shared" si="2"/>
        <v>-1.24</v>
      </c>
      <c r="AB41" s="52">
        <f t="shared" si="2"/>
        <v>-2.33</v>
      </c>
      <c r="AC41" s="52">
        <f t="shared" si="2"/>
        <v>-0.71000000000000008</v>
      </c>
      <c r="AD41" s="52">
        <f t="shared" si="2"/>
        <v>-1.71</v>
      </c>
    </row>
    <row r="42" spans="13:30" ht="29" x14ac:dyDescent="0.35">
      <c r="M42" s="18"/>
      <c r="X42" s="38" t="s">
        <v>96</v>
      </c>
      <c r="Y42">
        <v>0.67977999999999383</v>
      </c>
      <c r="Z42" s="64">
        <v>1.1621300000000048</v>
      </c>
      <c r="AA42" s="64">
        <v>-1.0439499999999953</v>
      </c>
      <c r="AB42" s="64">
        <v>-1.9175400000000025</v>
      </c>
      <c r="AC42" s="2">
        <v>0.36372999999999678</v>
      </c>
      <c r="AD42" s="2">
        <v>-0.2090300000000056</v>
      </c>
    </row>
    <row r="44" spans="13:30" x14ac:dyDescent="0.35">
      <c r="X44" s="2" t="s">
        <v>47</v>
      </c>
    </row>
    <row r="45" spans="13:30" ht="31" customHeight="1" x14ac:dyDescent="0.35">
      <c r="X45" s="85" t="s">
        <v>48</v>
      </c>
      <c r="Y45" s="85"/>
      <c r="Z45" s="85"/>
      <c r="AA45" s="85"/>
      <c r="AB45" s="85"/>
      <c r="AC45" s="85"/>
      <c r="AD45" s="85"/>
    </row>
    <row r="48" spans="13:30" x14ac:dyDescent="0.35">
      <c r="X48" s="2" t="s">
        <v>59</v>
      </c>
    </row>
    <row r="49" spans="24:30" ht="15" thickBot="1" x14ac:dyDescent="0.4">
      <c r="X49" s="37"/>
      <c r="Y49" s="35" t="s">
        <v>2</v>
      </c>
      <c r="Z49" s="35" t="s">
        <v>3</v>
      </c>
      <c r="AA49" s="35" t="s">
        <v>4</v>
      </c>
      <c r="AB49" s="35" t="s">
        <v>5</v>
      </c>
      <c r="AC49" s="35" t="s">
        <v>6</v>
      </c>
      <c r="AD49" s="36" t="s">
        <v>7</v>
      </c>
    </row>
    <row r="50" spans="24:30" ht="15" thickTop="1" x14ac:dyDescent="0.35">
      <c r="X50" s="38" t="s">
        <v>56</v>
      </c>
      <c r="Y50" s="54">
        <f>AVERAGE(Y9:Y10)*100</f>
        <v>12.487893924117088</v>
      </c>
      <c r="Z50" s="54">
        <f t="shared" ref="Z50:AD50" si="3">AVERAGE(Z9:Z10)*100</f>
        <v>14.963395148515701</v>
      </c>
      <c r="AA50" s="54">
        <f t="shared" si="3"/>
        <v>16.657345741987228</v>
      </c>
      <c r="AB50" s="54">
        <f t="shared" si="3"/>
        <v>23.062209784984589</v>
      </c>
      <c r="AC50" s="54">
        <f t="shared" si="3"/>
        <v>16.534333914518356</v>
      </c>
      <c r="AD50" s="54">
        <f t="shared" si="3"/>
        <v>18.344966322183609</v>
      </c>
    </row>
    <row r="51" spans="24:30" x14ac:dyDescent="0.35">
      <c r="X51" s="38" t="s">
        <v>57</v>
      </c>
      <c r="Y51" s="2">
        <v>-1.6426000000000158</v>
      </c>
      <c r="Z51" s="2">
        <v>-1.5599999999999881</v>
      </c>
      <c r="AA51" s="2">
        <v>-3.6663999999999959</v>
      </c>
      <c r="AB51" s="2">
        <v>2.3960000000000008</v>
      </c>
      <c r="AC51" s="2">
        <v>-3.6161999999999921</v>
      </c>
      <c r="AD51" s="2">
        <v>-5.7156000000000091</v>
      </c>
    </row>
    <row r="52" spans="24:30" x14ac:dyDescent="0.35">
      <c r="X52" s="38" t="s">
        <v>58</v>
      </c>
      <c r="Y52" s="44">
        <f>AVERAGE(Y17:Y18)</f>
        <v>-5.55</v>
      </c>
      <c r="Z52" s="44">
        <f t="shared" ref="Z52:AD52" si="4">AVERAGE(Z17:Z18)</f>
        <v>-8.1</v>
      </c>
      <c r="AA52" s="44">
        <f t="shared" si="4"/>
        <v>-12.2</v>
      </c>
      <c r="AB52" s="44">
        <f t="shared" si="4"/>
        <v>-12.850000000000001</v>
      </c>
      <c r="AC52" s="44">
        <f t="shared" si="4"/>
        <v>-9.85</v>
      </c>
      <c r="AD52" s="44">
        <f t="shared" si="4"/>
        <v>-9.8000000000000007</v>
      </c>
    </row>
    <row r="53" spans="24:30" x14ac:dyDescent="0.35">
      <c r="X53" s="38" t="s">
        <v>101</v>
      </c>
      <c r="Y53">
        <v>0.67977999999999383</v>
      </c>
      <c r="Z53" s="64">
        <v>1.1621300000000048</v>
      </c>
      <c r="AA53" s="64">
        <v>-1.0439499999999953</v>
      </c>
      <c r="AB53" s="64">
        <v>-1.9175400000000025</v>
      </c>
      <c r="AC53" s="2">
        <v>0.36372999999999678</v>
      </c>
      <c r="AD53" s="2">
        <v>-0.2090300000000056</v>
      </c>
    </row>
    <row r="54" spans="24:30" x14ac:dyDescent="0.35">
      <c r="X54" s="2" t="s">
        <v>61</v>
      </c>
      <c r="Y54" s="2">
        <v>13.299999999999997</v>
      </c>
      <c r="Z54" s="2">
        <v>18.200000000000003</v>
      </c>
      <c r="AA54" s="2">
        <v>23.299999999999997</v>
      </c>
      <c r="AB54" s="2">
        <v>24.800000000000011</v>
      </c>
      <c r="AC54" s="2">
        <v>20.200000000000017</v>
      </c>
      <c r="AD54" s="2">
        <v>24.700000000000003</v>
      </c>
    </row>
    <row r="63" spans="24:30" x14ac:dyDescent="0.35">
      <c r="X63" s="38" t="s">
        <v>14</v>
      </c>
      <c r="Y63" s="41">
        <v>0.11687252670526505</v>
      </c>
      <c r="Z63" s="42">
        <v>0.17080353200435638</v>
      </c>
      <c r="AA63" s="41">
        <v>0.19532845914363861</v>
      </c>
      <c r="AB63" s="41">
        <v>0.23423433303833008</v>
      </c>
      <c r="AC63" s="41">
        <v>0.20068667829036713</v>
      </c>
      <c r="AD63" s="43">
        <v>0.23928704857826233</v>
      </c>
    </row>
    <row r="64" spans="24:30" x14ac:dyDescent="0.35">
      <c r="X64" s="38" t="s">
        <v>15</v>
      </c>
      <c r="Y64" s="41">
        <v>0.13288535177707672</v>
      </c>
      <c r="Z64" s="42">
        <v>0.12846437096595764</v>
      </c>
      <c r="AA64" s="41">
        <v>0.13781845569610596</v>
      </c>
      <c r="AB64" s="41">
        <v>0.22700986266136169</v>
      </c>
      <c r="AC64" s="41">
        <v>0.13</v>
      </c>
      <c r="AD64" s="43">
        <v>0.12761227786540985</v>
      </c>
    </row>
    <row r="69" spans="23:36" ht="15" thickBot="1" x14ac:dyDescent="0.4">
      <c r="X69" s="37"/>
      <c r="Y69" s="35" t="s">
        <v>2</v>
      </c>
      <c r="Z69" s="35" t="s">
        <v>3</v>
      </c>
      <c r="AA69" s="35" t="s">
        <v>4</v>
      </c>
      <c r="AB69" s="35" t="s">
        <v>5</v>
      </c>
      <c r="AC69" s="35" t="s">
        <v>6</v>
      </c>
      <c r="AD69" s="36" t="s">
        <v>7</v>
      </c>
    </row>
    <row r="70" spans="23:36" ht="44" thickTop="1" x14ac:dyDescent="0.35">
      <c r="W70" s="38" t="s">
        <v>8</v>
      </c>
      <c r="X70" s="53">
        <v>2020</v>
      </c>
      <c r="Y70" s="44">
        <f t="shared" ref="Y70:AD71" si="5">Y63*100</f>
        <v>11.687252670526505</v>
      </c>
      <c r="Z70" s="44">
        <f t="shared" si="5"/>
        <v>17.080353200435638</v>
      </c>
      <c r="AA70" s="44">
        <f t="shared" si="5"/>
        <v>19.532845914363861</v>
      </c>
      <c r="AB70" s="44">
        <f t="shared" si="5"/>
        <v>23.423433303833008</v>
      </c>
      <c r="AC70" s="44">
        <f t="shared" si="5"/>
        <v>20.068667829036713</v>
      </c>
      <c r="AD70" s="44">
        <f t="shared" si="5"/>
        <v>23.928704857826233</v>
      </c>
    </row>
    <row r="71" spans="23:36" x14ac:dyDescent="0.35">
      <c r="X71" s="53">
        <v>2021</v>
      </c>
      <c r="Y71" s="44">
        <f t="shared" si="5"/>
        <v>13.288535177707672</v>
      </c>
      <c r="Z71" s="44">
        <f t="shared" si="5"/>
        <v>12.846437096595764</v>
      </c>
      <c r="AA71" s="44">
        <f t="shared" si="5"/>
        <v>13.781845569610596</v>
      </c>
      <c r="AB71" s="44">
        <f t="shared" si="5"/>
        <v>22.700986266136169</v>
      </c>
      <c r="AC71" s="44">
        <f t="shared" si="5"/>
        <v>13</v>
      </c>
      <c r="AD71" s="44">
        <f t="shared" si="5"/>
        <v>12.761227786540985</v>
      </c>
    </row>
    <row r="72" spans="23:36" ht="32" customHeight="1" x14ac:dyDescent="0.35">
      <c r="W72" s="86" t="s">
        <v>54</v>
      </c>
      <c r="X72" s="53">
        <v>2020</v>
      </c>
      <c r="Y72" s="44">
        <v>-4.5999999999999996</v>
      </c>
      <c r="Z72" s="44">
        <v>-8</v>
      </c>
      <c r="AA72" s="44">
        <v>-9.8000000000000007</v>
      </c>
      <c r="AB72" s="44">
        <v>-3.4</v>
      </c>
      <c r="AC72" s="44">
        <v>-8.9</v>
      </c>
      <c r="AD72" s="45">
        <v>-10.8</v>
      </c>
      <c r="AI72" s="2">
        <v>2020</v>
      </c>
      <c r="AJ72" s="2">
        <v>2021</v>
      </c>
    </row>
    <row r="73" spans="23:36" x14ac:dyDescent="0.35">
      <c r="W73" s="86"/>
      <c r="X73" s="53">
        <v>2021</v>
      </c>
      <c r="Y73" s="44">
        <v>3.1</v>
      </c>
      <c r="Z73" s="44">
        <v>7</v>
      </c>
      <c r="AA73" s="44">
        <v>6.8</v>
      </c>
      <c r="AB73" s="44">
        <v>6</v>
      </c>
      <c r="AC73" s="44">
        <v>5.8</v>
      </c>
      <c r="AD73" s="45">
        <v>5.7</v>
      </c>
      <c r="AG73" s="2" t="s">
        <v>3</v>
      </c>
      <c r="AH73" s="38" t="s">
        <v>49</v>
      </c>
      <c r="AI73" s="44">
        <v>17.080353200435638</v>
      </c>
      <c r="AJ73" s="44">
        <v>12.846437096595764</v>
      </c>
    </row>
    <row r="74" spans="23:36" x14ac:dyDescent="0.35">
      <c r="W74" s="86"/>
      <c r="X74" s="53">
        <v>2022</v>
      </c>
      <c r="Y74" s="44">
        <v>4.5999999999999996</v>
      </c>
      <c r="Z74" s="44">
        <v>3.9</v>
      </c>
      <c r="AA74" s="44">
        <v>5</v>
      </c>
      <c r="AB74" s="44">
        <v>5.2</v>
      </c>
      <c r="AC74" s="44">
        <v>4.2</v>
      </c>
      <c r="AD74" s="45">
        <v>6.4</v>
      </c>
      <c r="AH74" s="38" t="s">
        <v>9</v>
      </c>
      <c r="AI74" s="44">
        <v>-8</v>
      </c>
      <c r="AJ74" s="44">
        <v>6.3</v>
      </c>
    </row>
    <row r="75" spans="23:36" ht="29" x14ac:dyDescent="0.35">
      <c r="X75" s="39"/>
      <c r="Y75" s="44"/>
      <c r="Z75" s="44"/>
      <c r="AA75" s="44"/>
      <c r="AB75" s="44"/>
      <c r="AC75" s="44"/>
      <c r="AD75" s="45"/>
      <c r="AH75" s="38" t="s">
        <v>50</v>
      </c>
      <c r="AI75" s="44">
        <v>-9.1999999999999993</v>
      </c>
      <c r="AJ75" s="44">
        <v>-8.9</v>
      </c>
    </row>
    <row r="76" spans="23:36" ht="29" x14ac:dyDescent="0.35">
      <c r="X76" s="53">
        <v>2020</v>
      </c>
      <c r="Y76" s="44">
        <v>-4.3</v>
      </c>
      <c r="Z76" s="44">
        <v>-9.1999999999999993</v>
      </c>
      <c r="AA76" s="44">
        <v>-12.5</v>
      </c>
      <c r="AB76" s="44">
        <v>-14.9</v>
      </c>
      <c r="AC76" s="44">
        <v>-9.5</v>
      </c>
      <c r="AD76" s="45">
        <v>-11</v>
      </c>
      <c r="AH76" s="38" t="s">
        <v>51</v>
      </c>
      <c r="AI76" s="51">
        <v>-2.87</v>
      </c>
      <c r="AJ76" s="51">
        <v>1.0999999999999999</v>
      </c>
    </row>
    <row r="77" spans="23:36" x14ac:dyDescent="0.35">
      <c r="X77" s="53">
        <v>2021</v>
      </c>
      <c r="Y77" s="44">
        <v>-6.8</v>
      </c>
      <c r="Z77" s="44">
        <v>-7</v>
      </c>
      <c r="AA77" s="44">
        <v>-11.9</v>
      </c>
      <c r="AB77" s="44">
        <v>-10.8</v>
      </c>
      <c r="AC77" s="44">
        <v>-10.199999999999999</v>
      </c>
      <c r="AD77" s="45">
        <v>-8.6</v>
      </c>
    </row>
    <row r="78" spans="23:36" x14ac:dyDescent="0.35">
      <c r="X78" s="38" t="s">
        <v>27</v>
      </c>
      <c r="Y78" s="44">
        <v>-1.8</v>
      </c>
      <c r="Z78" s="44">
        <v>-4.7</v>
      </c>
      <c r="AA78" s="44">
        <v>-5.6</v>
      </c>
      <c r="AB78" s="44">
        <v>-6.9</v>
      </c>
      <c r="AC78" s="44">
        <v>-4.7</v>
      </c>
      <c r="AD78" s="45">
        <v>-5</v>
      </c>
    </row>
    <row r="79" spans="23:36" x14ac:dyDescent="0.35">
      <c r="X79" s="38" t="s">
        <v>52</v>
      </c>
      <c r="Y79" s="51">
        <f>Y81*100</f>
        <v>-1.21</v>
      </c>
      <c r="Z79" s="51">
        <f t="shared" ref="Z79:AD79" si="6">Z81*100</f>
        <v>-2.87</v>
      </c>
      <c r="AA79" s="51">
        <f t="shared" si="6"/>
        <v>-1</v>
      </c>
      <c r="AB79" s="51">
        <f t="shared" si="6"/>
        <v>-11.700000000000001</v>
      </c>
      <c r="AC79" s="51">
        <f t="shared" si="6"/>
        <v>-2.85</v>
      </c>
      <c r="AD79" s="51">
        <f t="shared" si="6"/>
        <v>-8.35</v>
      </c>
    </row>
    <row r="80" spans="23:36" x14ac:dyDescent="0.35">
      <c r="X80" s="40" t="s">
        <v>53</v>
      </c>
      <c r="Y80" s="51">
        <f t="shared" ref="Y80:AD80" si="7">Y82*100</f>
        <v>-0.80999999999999994</v>
      </c>
      <c r="Z80" s="51">
        <f t="shared" si="7"/>
        <v>1.0999999999999999</v>
      </c>
      <c r="AA80" s="51">
        <f t="shared" si="7"/>
        <v>-1.24</v>
      </c>
      <c r="AB80" s="51">
        <f t="shared" si="7"/>
        <v>-2.33</v>
      </c>
      <c r="AC80" s="51">
        <f t="shared" si="7"/>
        <v>-0.71000000000000008</v>
      </c>
      <c r="AD80" s="51">
        <f t="shared" si="7"/>
        <v>-1.71</v>
      </c>
    </row>
    <row r="81" spans="24:32" x14ac:dyDescent="0.35">
      <c r="X81" s="38" t="s">
        <v>52</v>
      </c>
      <c r="Y81" s="42">
        <v>-1.21E-2</v>
      </c>
      <c r="Z81" s="42">
        <v>-2.87E-2</v>
      </c>
      <c r="AA81" s="46">
        <v>-0.01</v>
      </c>
      <c r="AB81" s="42">
        <v>-0.11700000000000001</v>
      </c>
      <c r="AC81" s="42">
        <v>-2.8500000000000001E-2</v>
      </c>
      <c r="AD81" s="47">
        <v>-8.3500000000000005E-2</v>
      </c>
    </row>
    <row r="82" spans="24:32" x14ac:dyDescent="0.35">
      <c r="X82" s="40" t="s">
        <v>53</v>
      </c>
      <c r="Y82" s="48">
        <v>-8.0999999999999996E-3</v>
      </c>
      <c r="Z82" s="48">
        <v>1.0999999999999999E-2</v>
      </c>
      <c r="AA82" s="48">
        <v>-1.24E-2</v>
      </c>
      <c r="AB82" s="48">
        <v>-2.3300000000000001E-2</v>
      </c>
      <c r="AC82" s="48">
        <v>-7.1000000000000004E-3</v>
      </c>
      <c r="AD82" s="49">
        <f>-1.71%</f>
        <v>-1.7100000000000001E-2</v>
      </c>
    </row>
    <row r="85" spans="24:32" x14ac:dyDescent="0.35">
      <c r="X85"/>
      <c r="Y85">
        <v>2019</v>
      </c>
      <c r="Z85">
        <v>2020</v>
      </c>
      <c r="AA85">
        <v>2021</v>
      </c>
    </row>
    <row r="86" spans="24:32" x14ac:dyDescent="0.35">
      <c r="X86" t="s">
        <v>17</v>
      </c>
      <c r="Y86">
        <v>100</v>
      </c>
      <c r="Z86">
        <v>95.399999999999991</v>
      </c>
      <c r="AA86">
        <v>98.357399999999984</v>
      </c>
      <c r="AB86" s="2">
        <f>AA86-100</f>
        <v>-1.6426000000000158</v>
      </c>
    </row>
    <row r="87" spans="24:32" x14ac:dyDescent="0.35">
      <c r="X87" t="s">
        <v>3</v>
      </c>
      <c r="Y87">
        <v>100</v>
      </c>
      <c r="Z87">
        <v>92</v>
      </c>
      <c r="AA87">
        <v>98.440000000000012</v>
      </c>
      <c r="AB87" s="2">
        <f t="shared" ref="AB87:AB91" si="8">AA87-100</f>
        <v>-1.5599999999999881</v>
      </c>
    </row>
    <row r="88" spans="24:32" x14ac:dyDescent="0.35">
      <c r="X88" t="s">
        <v>20</v>
      </c>
      <c r="Y88">
        <v>100</v>
      </c>
      <c r="Z88">
        <v>90.2</v>
      </c>
      <c r="AA88">
        <v>96.333600000000004</v>
      </c>
      <c r="AB88" s="2">
        <f t="shared" si="8"/>
        <v>-3.6663999999999959</v>
      </c>
    </row>
    <row r="89" spans="24:32" x14ac:dyDescent="0.35">
      <c r="X89" t="s">
        <v>21</v>
      </c>
      <c r="Y89">
        <v>100</v>
      </c>
      <c r="Z89">
        <v>96.6</v>
      </c>
      <c r="AA89">
        <v>102.396</v>
      </c>
      <c r="AB89" s="2">
        <f t="shared" si="8"/>
        <v>2.3960000000000008</v>
      </c>
    </row>
    <row r="90" spans="24:32" x14ac:dyDescent="0.35">
      <c r="X90" t="s">
        <v>18</v>
      </c>
      <c r="Y90">
        <v>100</v>
      </c>
      <c r="Z90">
        <v>91.100000000000009</v>
      </c>
      <c r="AA90">
        <v>96.383800000000008</v>
      </c>
      <c r="AB90" s="2">
        <f t="shared" si="8"/>
        <v>-3.6161999999999921</v>
      </c>
    </row>
    <row r="91" spans="24:32" x14ac:dyDescent="0.35">
      <c r="X91" t="s">
        <v>19</v>
      </c>
      <c r="Y91">
        <v>100</v>
      </c>
      <c r="Z91">
        <v>89.2</v>
      </c>
      <c r="AA91">
        <v>94.284399999999991</v>
      </c>
      <c r="AB91" s="2">
        <f t="shared" si="8"/>
        <v>-5.7156000000000091</v>
      </c>
    </row>
    <row r="95" spans="24:32" x14ac:dyDescent="0.35">
      <c r="X95"/>
      <c r="Y95" s="2">
        <v>-1.6426000000000158</v>
      </c>
      <c r="Z95"/>
      <c r="AA95"/>
      <c r="AC95"/>
      <c r="AD95"/>
      <c r="AE95"/>
      <c r="AF95"/>
    </row>
    <row r="96" spans="24:32" x14ac:dyDescent="0.35">
      <c r="X96"/>
      <c r="Y96" s="2">
        <v>-1.5599999999999881</v>
      </c>
      <c r="Z96"/>
      <c r="AA96"/>
      <c r="AC96"/>
      <c r="AD96"/>
      <c r="AE96"/>
      <c r="AF96"/>
    </row>
    <row r="97" spans="24:32" x14ac:dyDescent="0.35">
      <c r="X97"/>
      <c r="Y97" s="2">
        <v>-3.6663999999999959</v>
      </c>
      <c r="Z97"/>
      <c r="AA97"/>
      <c r="AC97"/>
      <c r="AD97"/>
      <c r="AE97"/>
      <c r="AF97"/>
    </row>
    <row r="98" spans="24:32" x14ac:dyDescent="0.35">
      <c r="X98"/>
      <c r="Y98" s="2">
        <v>2.3960000000000008</v>
      </c>
      <c r="Z98"/>
      <c r="AA98"/>
      <c r="AC98"/>
      <c r="AD98"/>
      <c r="AE98"/>
      <c r="AF98"/>
    </row>
    <row r="99" spans="24:32" x14ac:dyDescent="0.35">
      <c r="Y99" s="2">
        <v>-3.6161999999999921</v>
      </c>
    </row>
    <row r="100" spans="24:32" x14ac:dyDescent="0.35">
      <c r="Y100" s="2">
        <v>-5.7156000000000091</v>
      </c>
    </row>
    <row r="106" spans="24:32" x14ac:dyDescent="0.35">
      <c r="X106" t="s">
        <v>60</v>
      </c>
      <c r="Y106">
        <v>2019</v>
      </c>
      <c r="Z106">
        <v>2020</v>
      </c>
      <c r="AA106">
        <v>2021</v>
      </c>
      <c r="AB106">
        <v>2022</v>
      </c>
    </row>
    <row r="107" spans="24:32" x14ac:dyDescent="0.35">
      <c r="X107" t="s">
        <v>17</v>
      </c>
      <c r="Y107">
        <v>59.2</v>
      </c>
      <c r="Z107">
        <v>69.099999999999994</v>
      </c>
      <c r="AA107">
        <v>72.5</v>
      </c>
      <c r="AB107">
        <v>69.8</v>
      </c>
      <c r="AD107" s="2">
        <f>AA107-Y107</f>
        <v>13.299999999999997</v>
      </c>
      <c r="AE107" s="2">
        <v>13.299999999999997</v>
      </c>
    </row>
    <row r="108" spans="24:32" x14ac:dyDescent="0.35">
      <c r="X108" t="s">
        <v>3</v>
      </c>
      <c r="Y108">
        <v>97.6</v>
      </c>
      <c r="Z108">
        <v>115.1</v>
      </c>
      <c r="AA108">
        <v>115.8</v>
      </c>
      <c r="AB108">
        <v>113.5</v>
      </c>
      <c r="AD108" s="2">
        <f t="shared" ref="AD108:AD112" si="9">AA108-Y108</f>
        <v>18.200000000000003</v>
      </c>
      <c r="AE108" s="2">
        <v>18.200000000000003</v>
      </c>
    </row>
    <row r="109" spans="24:32" x14ac:dyDescent="0.35">
      <c r="X109" t="s">
        <v>20</v>
      </c>
      <c r="Y109">
        <v>85.2</v>
      </c>
      <c r="Z109">
        <v>104.5</v>
      </c>
      <c r="AA109">
        <v>108.5</v>
      </c>
      <c r="AB109">
        <v>107.1</v>
      </c>
      <c r="AD109" s="2">
        <f t="shared" si="9"/>
        <v>23.299999999999997</v>
      </c>
      <c r="AE109" s="2">
        <v>23.299999999999997</v>
      </c>
    </row>
    <row r="110" spans="24:32" x14ac:dyDescent="0.35">
      <c r="X110" t="s">
        <v>21</v>
      </c>
      <c r="Y110">
        <v>108.5</v>
      </c>
      <c r="Z110">
        <v>133.9</v>
      </c>
      <c r="AA110">
        <v>133.30000000000001</v>
      </c>
      <c r="AB110">
        <v>130.69999999999999</v>
      </c>
      <c r="AD110" s="2">
        <f t="shared" si="9"/>
        <v>24.800000000000011</v>
      </c>
      <c r="AE110" s="2">
        <v>24.800000000000011</v>
      </c>
    </row>
    <row r="111" spans="24:32" x14ac:dyDescent="0.35">
      <c r="X111" t="s">
        <v>18</v>
      </c>
      <c r="Y111">
        <v>134.6</v>
      </c>
      <c r="Z111">
        <v>155.80000000000001</v>
      </c>
      <c r="AA111">
        <v>154.80000000000001</v>
      </c>
      <c r="AB111">
        <v>150.4</v>
      </c>
      <c r="AD111" s="2">
        <f t="shared" si="9"/>
        <v>20.200000000000017</v>
      </c>
      <c r="AE111" s="2">
        <v>20.200000000000017</v>
      </c>
    </row>
    <row r="112" spans="24:32" x14ac:dyDescent="0.35">
      <c r="X112" t="s">
        <v>19</v>
      </c>
      <c r="Y112">
        <v>95.5</v>
      </c>
      <c r="Z112">
        <v>119.9</v>
      </c>
      <c r="AA112">
        <v>120.2</v>
      </c>
      <c r="AB112">
        <v>116.4</v>
      </c>
      <c r="AD112" s="2">
        <f t="shared" si="9"/>
        <v>24.700000000000003</v>
      </c>
      <c r="AE112" s="2">
        <v>24.700000000000003</v>
      </c>
    </row>
    <row r="126" spans="24:37" x14ac:dyDescent="0.35">
      <c r="X126" s="55" t="s">
        <v>62</v>
      </c>
      <c r="Y126"/>
      <c r="Z126"/>
      <c r="AA126"/>
      <c r="AB126"/>
      <c r="AC126"/>
      <c r="AD126"/>
      <c r="AE126"/>
      <c r="AF126"/>
      <c r="AG126"/>
      <c r="AH126"/>
      <c r="AI126"/>
      <c r="AJ126"/>
      <c r="AK126"/>
    </row>
    <row r="127" spans="24:37" x14ac:dyDescent="0.35">
      <c r="X127" s="87" t="s">
        <v>63</v>
      </c>
      <c r="Y127" s="88"/>
      <c r="Z127" s="89" t="s">
        <v>64</v>
      </c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1"/>
    </row>
    <row r="128" spans="24:37" x14ac:dyDescent="0.35">
      <c r="X128" s="87" t="s">
        <v>65</v>
      </c>
      <c r="Y128" s="88"/>
      <c r="Z128" s="89" t="s">
        <v>66</v>
      </c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1"/>
    </row>
    <row r="129" spans="24:37" x14ac:dyDescent="0.35">
      <c r="X129" s="87" t="s">
        <v>67</v>
      </c>
      <c r="Y129" s="88"/>
      <c r="Z129" s="89" t="s">
        <v>68</v>
      </c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1"/>
    </row>
    <row r="130" spans="24:37" x14ac:dyDescent="0.35">
      <c r="X130" s="87" t="s">
        <v>69</v>
      </c>
      <c r="Y130" s="88"/>
      <c r="Z130" s="89" t="s">
        <v>70</v>
      </c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1"/>
    </row>
    <row r="131" spans="24:37" x14ac:dyDescent="0.35">
      <c r="X131" s="92" t="s">
        <v>71</v>
      </c>
      <c r="Y131" s="93"/>
      <c r="Z131" s="56" t="s">
        <v>72</v>
      </c>
      <c r="AA131" s="56" t="s">
        <v>73</v>
      </c>
      <c r="AB131" s="56" t="s">
        <v>74</v>
      </c>
      <c r="AC131" s="56" t="s">
        <v>75</v>
      </c>
      <c r="AD131" s="56" t="s">
        <v>76</v>
      </c>
      <c r="AE131" s="56" t="s">
        <v>77</v>
      </c>
      <c r="AF131" s="56" t="s">
        <v>78</v>
      </c>
      <c r="AG131" s="56" t="s">
        <v>79</v>
      </c>
      <c r="AH131" s="56" t="s">
        <v>80</v>
      </c>
      <c r="AI131" s="56" t="s">
        <v>81</v>
      </c>
      <c r="AJ131" s="56" t="s">
        <v>82</v>
      </c>
      <c r="AK131" s="56" t="s">
        <v>83</v>
      </c>
    </row>
    <row r="132" spans="24:37" x14ac:dyDescent="0.35">
      <c r="X132" s="57" t="s">
        <v>84</v>
      </c>
      <c r="Y132" s="58" t="s">
        <v>85</v>
      </c>
      <c r="Z132" s="58" t="s">
        <v>86</v>
      </c>
      <c r="AA132" s="58" t="s">
        <v>86</v>
      </c>
      <c r="AB132" s="58" t="s">
        <v>86</v>
      </c>
      <c r="AC132" s="58" t="s">
        <v>86</v>
      </c>
      <c r="AD132" s="58" t="s">
        <v>86</v>
      </c>
      <c r="AE132" s="58" t="s">
        <v>86</v>
      </c>
      <c r="AF132" s="58" t="s">
        <v>86</v>
      </c>
      <c r="AG132" s="58" t="s">
        <v>86</v>
      </c>
      <c r="AH132" s="58" t="s">
        <v>86</v>
      </c>
      <c r="AI132" s="58" t="s">
        <v>86</v>
      </c>
      <c r="AJ132" s="58" t="s">
        <v>86</v>
      </c>
      <c r="AK132" s="58" t="s">
        <v>86</v>
      </c>
    </row>
    <row r="134" spans="24:37" x14ac:dyDescent="0.35">
      <c r="X134" s="61" t="s">
        <v>17</v>
      </c>
      <c r="Y134" s="58" t="s">
        <v>85</v>
      </c>
      <c r="Z134" s="62">
        <v>75.588650000000001</v>
      </c>
      <c r="AA134" s="62">
        <v>75.68853</v>
      </c>
      <c r="AB134" s="62">
        <v>75.674869999999999</v>
      </c>
      <c r="AC134" s="62">
        <v>75.758830000000003</v>
      </c>
      <c r="AD134" s="62">
        <v>74.761759999999995</v>
      </c>
      <c r="AE134" s="62">
        <v>74.2303</v>
      </c>
      <c r="AF134" s="62">
        <v>74.192409999999995</v>
      </c>
      <c r="AG134" s="62">
        <v>74.883539999999996</v>
      </c>
      <c r="AH134" s="62">
        <v>74.832650000000001</v>
      </c>
      <c r="AI134" s="62">
        <v>75.642489999999995</v>
      </c>
      <c r="AJ134" s="62">
        <v>76.438609999999997</v>
      </c>
      <c r="AK134" s="62" t="s">
        <v>87</v>
      </c>
    </row>
    <row r="135" spans="24:37" x14ac:dyDescent="0.35">
      <c r="X135" s="59" t="s">
        <v>3</v>
      </c>
      <c r="Y135" s="58" t="s">
        <v>85</v>
      </c>
      <c r="Z135" s="60">
        <v>66.086269999999999</v>
      </c>
      <c r="AA135" s="60">
        <v>66.433660000000003</v>
      </c>
      <c r="AB135" s="60">
        <v>65.971500000000006</v>
      </c>
      <c r="AC135" s="60">
        <v>66.316389999999998</v>
      </c>
      <c r="AD135" s="60">
        <v>66.462519999999998</v>
      </c>
      <c r="AE135" s="60">
        <v>65.580290000000005</v>
      </c>
      <c r="AF135" s="60">
        <v>65.638599999999997</v>
      </c>
      <c r="AG135" s="60">
        <v>66.071550000000002</v>
      </c>
      <c r="AH135" s="60">
        <v>66.393460000000005</v>
      </c>
      <c r="AI135" s="60">
        <v>67.010930000000002</v>
      </c>
      <c r="AJ135" s="60">
        <v>67.478520000000003</v>
      </c>
      <c r="AK135" s="60" t="s">
        <v>87</v>
      </c>
    </row>
    <row r="136" spans="24:37" x14ac:dyDescent="0.35">
      <c r="X136" s="59" t="s">
        <v>20</v>
      </c>
      <c r="Y136" s="58" t="s">
        <v>85</v>
      </c>
      <c r="Z136" s="60">
        <v>76.057429999999997</v>
      </c>
      <c r="AA136" s="60">
        <v>76.102900000000005</v>
      </c>
      <c r="AB136" s="60">
        <v>76.046629999999993</v>
      </c>
      <c r="AC136" s="60">
        <v>76.472009999999997</v>
      </c>
      <c r="AD136" s="60">
        <v>76.312039999999996</v>
      </c>
      <c r="AE136" s="60">
        <v>75.747540000000001</v>
      </c>
      <c r="AF136" s="60">
        <v>75.032039999999995</v>
      </c>
      <c r="AG136" s="60">
        <v>74.652019999999993</v>
      </c>
      <c r="AH136" s="60">
        <v>74.724130000000002</v>
      </c>
      <c r="AI136" s="60">
        <v>75.072670000000002</v>
      </c>
      <c r="AJ136" s="60">
        <v>75.428060000000002</v>
      </c>
      <c r="AK136" s="60">
        <v>75.515940000000001</v>
      </c>
    </row>
    <row r="137" spans="24:37" x14ac:dyDescent="0.35">
      <c r="X137" s="59" t="s">
        <v>21</v>
      </c>
      <c r="Y137" s="58" t="s">
        <v>85</v>
      </c>
      <c r="Z137" s="62">
        <v>71.051190000000005</v>
      </c>
      <c r="AA137" s="62">
        <v>71.196860000000001</v>
      </c>
      <c r="AB137" s="62">
        <v>71.468540000000004</v>
      </c>
      <c r="AC137" s="62">
        <v>71.673000000000002</v>
      </c>
      <c r="AD137" s="62">
        <v>71.384870000000006</v>
      </c>
      <c r="AE137" s="62">
        <v>62.465209999999999</v>
      </c>
      <c r="AF137" s="62">
        <v>66.381619999999998</v>
      </c>
      <c r="AG137" s="62">
        <v>67.819710000000001</v>
      </c>
      <c r="AH137" s="62">
        <v>68.412769999999995</v>
      </c>
      <c r="AI137" s="62">
        <v>68.957310000000007</v>
      </c>
      <c r="AJ137" s="62">
        <v>69.755459999999999</v>
      </c>
      <c r="AK137" s="62">
        <v>70.481340000000003</v>
      </c>
    </row>
    <row r="138" spans="24:37" x14ac:dyDescent="0.35">
      <c r="X138" s="59" t="s">
        <v>18</v>
      </c>
      <c r="Y138" s="58" t="s">
        <v>85</v>
      </c>
      <c r="Z138" s="60">
        <v>58.009219999999999</v>
      </c>
      <c r="AA138" s="60">
        <v>58.638260000000002</v>
      </c>
      <c r="AB138" s="60">
        <v>58.47683</v>
      </c>
      <c r="AC138" s="60">
        <v>58.486310000000003</v>
      </c>
      <c r="AD138" s="60">
        <v>58.05254</v>
      </c>
      <c r="AE138" s="60">
        <v>55.904130000000002</v>
      </c>
      <c r="AF138" s="60">
        <v>56.383420000000001</v>
      </c>
      <c r="AG138" s="60">
        <v>56.737099999999998</v>
      </c>
      <c r="AH138" s="60">
        <v>56.638579999999997</v>
      </c>
      <c r="AI138" s="60">
        <v>58.039569999999998</v>
      </c>
      <c r="AJ138" s="60">
        <v>58.85004</v>
      </c>
      <c r="AK138" s="60" t="s">
        <v>87</v>
      </c>
    </row>
    <row r="139" spans="24:37" x14ac:dyDescent="0.35">
      <c r="X139" s="59" t="s">
        <v>19</v>
      </c>
      <c r="Y139" s="58" t="s">
        <v>85</v>
      </c>
      <c r="Z139" s="60">
        <v>63.125999999999998</v>
      </c>
      <c r="AA139" s="60">
        <v>63.30124</v>
      </c>
      <c r="AB139" s="60">
        <v>63.283760000000001</v>
      </c>
      <c r="AC139" s="60">
        <v>63.520670000000003</v>
      </c>
      <c r="AD139" s="60">
        <v>63.127609999999997</v>
      </c>
      <c r="AE139" s="60">
        <v>58.900620000000004</v>
      </c>
      <c r="AF139" s="60">
        <v>60.615769999999998</v>
      </c>
      <c r="AG139" s="60">
        <v>61.105499999999999</v>
      </c>
      <c r="AH139" s="60">
        <v>61.481859999999998</v>
      </c>
      <c r="AI139" s="60">
        <v>62.299590000000002</v>
      </c>
      <c r="AJ139" s="60">
        <v>63.311639999999997</v>
      </c>
      <c r="AK139" s="60" t="s">
        <v>87</v>
      </c>
    </row>
    <row r="141" spans="24:37" x14ac:dyDescent="0.35">
      <c r="X141" s="59" t="s">
        <v>89</v>
      </c>
      <c r="Y141" s="58" t="s">
        <v>85</v>
      </c>
      <c r="Z141" s="62">
        <v>77.017399999999995</v>
      </c>
      <c r="AA141" s="62">
        <v>77.230500000000006</v>
      </c>
      <c r="AB141" s="62">
        <v>77.254390000000001</v>
      </c>
      <c r="AC141" s="62">
        <v>76.983519999999999</v>
      </c>
      <c r="AD141" s="62">
        <v>76.082459999999998</v>
      </c>
      <c r="AE141" s="62">
        <v>75.194209999999998</v>
      </c>
      <c r="AF141" s="62">
        <v>75.202150000000003</v>
      </c>
      <c r="AG141" s="62">
        <v>75.406760000000006</v>
      </c>
      <c r="AH141" s="62">
        <v>74.567340000000002</v>
      </c>
      <c r="AI141" s="62">
        <v>75.517889999999994</v>
      </c>
      <c r="AJ141" s="62">
        <v>75.837959999999995</v>
      </c>
      <c r="AK141" s="62" t="s">
        <v>87</v>
      </c>
    </row>
    <row r="142" spans="24:37" x14ac:dyDescent="0.35">
      <c r="X142" s="59" t="s">
        <v>88</v>
      </c>
      <c r="Y142" s="58" t="s">
        <v>85</v>
      </c>
      <c r="Z142" s="62">
        <v>77.967070000000007</v>
      </c>
      <c r="AA142" s="62">
        <v>78.169139999999999</v>
      </c>
      <c r="AB142" s="62">
        <v>78.301810000000003</v>
      </c>
      <c r="AC142" s="62">
        <v>78.235640000000004</v>
      </c>
      <c r="AD142" s="62">
        <v>78.431269999999998</v>
      </c>
      <c r="AE142" s="62">
        <v>77.292919999999995</v>
      </c>
      <c r="AF142" s="62">
        <v>77.605029999999999</v>
      </c>
      <c r="AG142" s="62">
        <v>77.810550000000006</v>
      </c>
      <c r="AH142" s="62">
        <v>79.743489999999994</v>
      </c>
      <c r="AI142" s="62">
        <v>80.676289999999995</v>
      </c>
      <c r="AJ142" s="62">
        <v>81.300049999999999</v>
      </c>
      <c r="AK142" s="62" t="s">
        <v>87</v>
      </c>
    </row>
    <row r="144" spans="24:37" x14ac:dyDescent="0.35">
      <c r="X144" s="63" t="s">
        <v>90</v>
      </c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8" spans="23:31" x14ac:dyDescent="0.35">
      <c r="X148" s="19" t="s">
        <v>91</v>
      </c>
      <c r="Y148" s="2" t="s">
        <v>93</v>
      </c>
      <c r="Z148" s="2" t="s">
        <v>92</v>
      </c>
      <c r="AA148" s="2" t="s">
        <v>41</v>
      </c>
    </row>
    <row r="149" spans="23:31" x14ac:dyDescent="0.35">
      <c r="W149" s="2" t="s">
        <v>55</v>
      </c>
      <c r="X149" t="s">
        <v>17</v>
      </c>
      <c r="Y149" s="64">
        <f>AE134-AC134</f>
        <v>-1.5285300000000035</v>
      </c>
      <c r="Z149" s="64">
        <f>AG134-AC134</f>
        <v>-0.87529000000000678</v>
      </c>
      <c r="AA149" s="64">
        <f>AJ134-AC134</f>
        <v>0.67977999999999383</v>
      </c>
    </row>
    <row r="150" spans="23:31" x14ac:dyDescent="0.35">
      <c r="X150" t="s">
        <v>3</v>
      </c>
      <c r="Y150" s="64">
        <f t="shared" ref="Y150:Y154" si="10">AE135-AC135</f>
        <v>-0.73609999999999332</v>
      </c>
      <c r="Z150" s="64">
        <f t="shared" ref="Z150:Z154" si="11">AG135-AC135</f>
        <v>-0.24483999999999639</v>
      </c>
      <c r="AA150" s="64">
        <f t="shared" ref="AA150:AA154" si="12">AJ135-AC135</f>
        <v>1.1621300000000048</v>
      </c>
    </row>
    <row r="151" spans="23:31" x14ac:dyDescent="0.35">
      <c r="X151" t="s">
        <v>20</v>
      </c>
      <c r="Y151" s="64">
        <f t="shared" si="10"/>
        <v>-0.72446999999999662</v>
      </c>
      <c r="Z151" s="64">
        <f t="shared" si="11"/>
        <v>-1.8199900000000042</v>
      </c>
      <c r="AA151" s="64">
        <f t="shared" si="12"/>
        <v>-1.0439499999999953</v>
      </c>
    </row>
    <row r="152" spans="23:31" x14ac:dyDescent="0.35">
      <c r="X152" t="s">
        <v>21</v>
      </c>
      <c r="Y152" s="64">
        <f t="shared" si="10"/>
        <v>-9.2077900000000028</v>
      </c>
      <c r="Z152" s="64">
        <f t="shared" si="11"/>
        <v>-3.8532900000000012</v>
      </c>
      <c r="AA152" s="64">
        <f t="shared" si="12"/>
        <v>-1.9175400000000025</v>
      </c>
    </row>
    <row r="153" spans="23:31" x14ac:dyDescent="0.35">
      <c r="X153" t="s">
        <v>18</v>
      </c>
      <c r="Y153" s="64">
        <f t="shared" si="10"/>
        <v>-2.582180000000001</v>
      </c>
      <c r="Z153" s="64">
        <f t="shared" si="11"/>
        <v>-1.749210000000005</v>
      </c>
      <c r="AA153" s="64">
        <f t="shared" si="12"/>
        <v>0.36372999999999678</v>
      </c>
    </row>
    <row r="154" spans="23:31" x14ac:dyDescent="0.35">
      <c r="X154" t="s">
        <v>19</v>
      </c>
      <c r="Y154" s="64">
        <f t="shared" si="10"/>
        <v>-4.6200499999999991</v>
      </c>
      <c r="Z154" s="64">
        <f t="shared" si="11"/>
        <v>-2.4151700000000034</v>
      </c>
      <c r="AA154" s="64">
        <f t="shared" si="12"/>
        <v>-0.2090300000000056</v>
      </c>
    </row>
    <row r="157" spans="23:31" x14ac:dyDescent="0.35">
      <c r="X157" s="2" t="s">
        <v>91</v>
      </c>
      <c r="Y157" s="2" t="s">
        <v>93</v>
      </c>
      <c r="Z157" s="2" t="s">
        <v>92</v>
      </c>
      <c r="AA157" s="2" t="s">
        <v>41</v>
      </c>
    </row>
    <row r="158" spans="23:31" x14ac:dyDescent="0.35">
      <c r="X158" s="2" t="s">
        <v>17</v>
      </c>
      <c r="Y158" s="19">
        <v>-1.5285300000000035</v>
      </c>
      <c r="Z158">
        <v>-0.87529000000000678</v>
      </c>
      <c r="AA158">
        <v>0.67977999999999383</v>
      </c>
      <c r="AB158"/>
      <c r="AC158"/>
      <c r="AD158"/>
      <c r="AE158"/>
    </row>
    <row r="159" spans="23:31" x14ac:dyDescent="0.35">
      <c r="X159" s="2" t="s">
        <v>3</v>
      </c>
      <c r="Y159" s="2">
        <v>-0.73609999999999332</v>
      </c>
      <c r="Z159" s="64">
        <v>-0.24483999999999639</v>
      </c>
      <c r="AA159" s="64">
        <v>1.1621300000000048</v>
      </c>
      <c r="AB159" s="64"/>
      <c r="AC159" s="64"/>
      <c r="AD159" s="64"/>
      <c r="AE159" s="64"/>
    </row>
    <row r="160" spans="23:31" x14ac:dyDescent="0.35">
      <c r="X160" s="2" t="s">
        <v>20</v>
      </c>
      <c r="Y160" s="2">
        <v>-0.72446999999999662</v>
      </c>
      <c r="Z160" s="64">
        <v>-1.8199900000000042</v>
      </c>
      <c r="AA160" s="64">
        <v>-1.0439499999999953</v>
      </c>
      <c r="AB160" s="64"/>
      <c r="AC160" s="64"/>
      <c r="AD160" s="64"/>
      <c r="AE160" s="64"/>
    </row>
    <row r="161" spans="24:31" x14ac:dyDescent="0.35">
      <c r="X161" s="2" t="s">
        <v>21</v>
      </c>
      <c r="Y161" s="2">
        <v>-9.2077900000000028</v>
      </c>
      <c r="Z161" s="64">
        <v>-3.8532900000000012</v>
      </c>
      <c r="AA161" s="64">
        <v>-1.9175400000000025</v>
      </c>
      <c r="AB161" s="64"/>
      <c r="AC161" s="64"/>
      <c r="AD161" s="64"/>
      <c r="AE161" s="64"/>
    </row>
    <row r="162" spans="24:31" x14ac:dyDescent="0.35">
      <c r="X162" s="2" t="s">
        <v>18</v>
      </c>
      <c r="Y162" s="2">
        <v>-2.582180000000001</v>
      </c>
      <c r="Z162" s="2">
        <v>-1.749210000000005</v>
      </c>
      <c r="AA162" s="2">
        <v>0.36372999999999678</v>
      </c>
    </row>
    <row r="163" spans="24:31" x14ac:dyDescent="0.35">
      <c r="X163" s="2" t="s">
        <v>19</v>
      </c>
      <c r="Y163" s="2">
        <v>-4.6200499999999991</v>
      </c>
      <c r="Z163" s="2">
        <v>-2.4151700000000034</v>
      </c>
      <c r="AA163" s="2">
        <v>-0.2090300000000056</v>
      </c>
    </row>
    <row r="167" spans="24:31" ht="15" thickBot="1" x14ac:dyDescent="0.4">
      <c r="X167" s="2" t="s">
        <v>91</v>
      </c>
      <c r="Y167" s="35" t="s">
        <v>2</v>
      </c>
      <c r="Z167" s="35" t="s">
        <v>3</v>
      </c>
      <c r="AA167" s="35" t="s">
        <v>4</v>
      </c>
      <c r="AB167" s="35" t="s">
        <v>5</v>
      </c>
      <c r="AC167" s="35" t="s">
        <v>6</v>
      </c>
      <c r="AD167" s="36" t="s">
        <v>7</v>
      </c>
    </row>
    <row r="168" spans="24:31" ht="15" thickTop="1" x14ac:dyDescent="0.35">
      <c r="X168" s="2" t="s">
        <v>93</v>
      </c>
      <c r="Y168" s="19">
        <v>-1.5285300000000035</v>
      </c>
      <c r="Z168" s="2">
        <v>-0.73609999999999332</v>
      </c>
      <c r="AA168" s="2">
        <v>-0.72446999999999662</v>
      </c>
      <c r="AB168" s="2">
        <v>-9.2077900000000028</v>
      </c>
      <c r="AC168" s="2">
        <v>-2.582180000000001</v>
      </c>
      <c r="AD168" s="2">
        <v>-4.6200499999999991</v>
      </c>
    </row>
    <row r="169" spans="24:31" x14ac:dyDescent="0.35">
      <c r="X169" s="2" t="s">
        <v>92</v>
      </c>
      <c r="Y169">
        <v>-0.87529000000000678</v>
      </c>
      <c r="Z169" s="64">
        <v>-0.24483999999999639</v>
      </c>
      <c r="AA169" s="64">
        <v>-1.8199900000000042</v>
      </c>
      <c r="AB169" s="64">
        <v>-3.8532900000000012</v>
      </c>
      <c r="AC169" s="2">
        <v>-1.749210000000005</v>
      </c>
      <c r="AD169" s="2">
        <v>-2.4151700000000034</v>
      </c>
    </row>
    <row r="170" spans="24:31" x14ac:dyDescent="0.35">
      <c r="X170" s="2" t="s">
        <v>41</v>
      </c>
      <c r="Y170">
        <v>0.67977999999999383</v>
      </c>
      <c r="Z170" s="64">
        <v>1.1621300000000048</v>
      </c>
      <c r="AA170" s="64">
        <v>-1.0439499999999953</v>
      </c>
      <c r="AB170" s="64">
        <v>-1.9175400000000025</v>
      </c>
      <c r="AC170" s="2">
        <v>0.36372999999999678</v>
      </c>
      <c r="AD170" s="2">
        <v>-0.2090300000000056</v>
      </c>
    </row>
  </sheetData>
  <mergeCells count="11">
    <mergeCell ref="X129:Y129"/>
    <mergeCell ref="Z129:AK129"/>
    <mergeCell ref="X130:Y130"/>
    <mergeCell ref="Z130:AK130"/>
    <mergeCell ref="X131:Y131"/>
    <mergeCell ref="X45:AD45"/>
    <mergeCell ref="W72:W74"/>
    <mergeCell ref="X127:Y127"/>
    <mergeCell ref="Z127:AK127"/>
    <mergeCell ref="X128:Y128"/>
    <mergeCell ref="Z128:AK128"/>
  </mergeCells>
  <hyperlinks>
    <hyperlink ref="X126" r:id="rId1" display="http://stats.oecd.org/OECDStat_Metadata/ShowMetadata.ashx?Dataset=STLABOUR&amp;ShowOnWeb=true&amp;Lang=en"/>
    <hyperlink ref="Y132" r:id="rId2" display="http://stats.oecd.org/OECDStat_Metadata/ShowMetadata.ashx?Dataset=STLABOUR&amp;Coords=[SUBJECT].[LREM64TT],[MEASURE].[STSA],[FREQUENCY].[Q]&amp;ShowOnWeb=true&amp;Lang=en"/>
    <hyperlink ref="Y135" r:id="rId3" display="http://stats.oecd.org/OECDStat_Metadata/ShowMetadata.ashx?Dataset=STLABOUR&amp;Coords=[SUBJECT].[LREM64TT],[MEASURE].[STSA],[FREQUENCY].[Q],[LOCATION].[FRA]&amp;ShowOnWeb=true&amp;Lang=en"/>
    <hyperlink ref="X134" r:id="rId4" display="http://stats.oecd.org/OECDStat_Metadata/ShowMetadata.ashx?Dataset=STLABOUR&amp;Coords=[LOCATION].[DEU]&amp;ShowOnWeb=true&amp;Lang=en"/>
    <hyperlink ref="Y134" r:id="rId5" display="http://stats.oecd.org/OECDStat_Metadata/ShowMetadata.ashx?Dataset=STLABOUR&amp;Coords=[SUBJECT].[LREM64TT],[MEASURE].[STSA],[FREQUENCY].[Q],[LOCATION].[DEU]&amp;ShowOnWeb=true&amp;Lang=en"/>
    <hyperlink ref="Y138" r:id="rId6" display="http://stats.oecd.org/OECDStat_Metadata/ShowMetadata.ashx?Dataset=STLABOUR&amp;Coords=[SUBJECT].[LREM64TT],[MEASURE].[STSA],[FREQUENCY].[Q],[LOCATION].[ITA]&amp;ShowOnWeb=true&amp;Lang=en"/>
    <hyperlink ref="Y142" r:id="rId7" display="http://stats.oecd.org/OECDStat_Metadata/ShowMetadata.ashx?Dataset=STLABOUR&amp;Coords=[SUBJECT].[LREM64TT],[MEASURE].[STSA],[FREQUENCY].[Q],[LOCATION].[NLD]&amp;ShowOnWeb=true&amp;Lang=en"/>
    <hyperlink ref="Y139" r:id="rId8" display="http://stats.oecd.org/OECDStat_Metadata/ShowMetadata.ashx?Dataset=STLABOUR&amp;Coords=[SUBJECT].[LREM64TT],[MEASURE].[STSA],[FREQUENCY].[Q],[LOCATION].[ESP]&amp;ShowOnWeb=true&amp;Lang=en"/>
    <hyperlink ref="Y141" r:id="rId9" display="http://stats.oecd.org/OECDStat_Metadata/ShowMetadata.ashx?Dataset=STLABOUR&amp;Coords=[SUBJECT].[LREM64TT],[MEASURE].[STSA],[FREQUENCY].[Q],[LOCATION].[SWE]&amp;ShowOnWeb=true&amp;Lang=en"/>
    <hyperlink ref="Y136" r:id="rId10" display="http://stats.oecd.org/OECDStat_Metadata/ShowMetadata.ashx?Dataset=STLABOUR&amp;Coords=[SUBJECT].[LREM64TT],[MEASURE].[STSA],[FREQUENCY].[Q],[LOCATION].[GBR]&amp;ShowOnWeb=true&amp;Lang=en"/>
    <hyperlink ref="Y137" r:id="rId11" display="http://stats.oecd.org/OECDStat_Metadata/ShowMetadata.ashx?Dataset=STLABOUR&amp;Coords=[SUBJECT].[LREM64TT],[MEASURE].[STSA],[FREQUENCY].[Q],[LOCATION].[USA]&amp;ShowOnWeb=true&amp;Lang=en"/>
    <hyperlink ref="X144" r:id="rId12" display="https://stats-1.oecd.org/index.aspx?DatasetCode=STLABOUR"/>
  </hyperlinks>
  <pageMargins left="0.7" right="0.7" top="0.75" bottom="0.75" header="0.3" footer="0.3"/>
  <pageSetup paperSize="9" orientation="portrait" r:id="rId13"/>
  <drawing r:id="rId14"/>
  <legacy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7" workbookViewId="0">
      <selection activeCell="H35" sqref="H35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74"/>
  <sheetViews>
    <sheetView zoomScale="88" workbookViewId="0">
      <selection activeCell="B18" sqref="B18:H33"/>
    </sheetView>
  </sheetViews>
  <sheetFormatPr baseColWidth="10" defaultRowHeight="14.5" x14ac:dyDescent="0.35"/>
  <cols>
    <col min="2" max="2" width="51.453125" customWidth="1"/>
  </cols>
  <sheetData>
    <row r="5" spans="2:8" ht="15" thickBot="1" x14ac:dyDescent="0.4">
      <c r="B5" s="19" t="s">
        <v>13</v>
      </c>
    </row>
    <row r="6" spans="2:8" x14ac:dyDescent="0.35"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8" t="s">
        <v>7</v>
      </c>
    </row>
    <row r="7" spans="2:8" x14ac:dyDescent="0.35">
      <c r="B7">
        <v>2020</v>
      </c>
      <c r="C7" s="21">
        <v>0.11687252670526505</v>
      </c>
      <c r="D7" s="20">
        <v>0.17080353200435638</v>
      </c>
      <c r="E7" s="23">
        <v>0.19532845914363861</v>
      </c>
      <c r="F7" s="21">
        <v>0.23423433303833008</v>
      </c>
      <c r="G7" s="23">
        <v>0.20068667829036713</v>
      </c>
      <c r="H7" s="23">
        <v>0.23928704857826233</v>
      </c>
    </row>
    <row r="8" spans="2:8" x14ac:dyDescent="0.35">
      <c r="B8">
        <v>2021</v>
      </c>
      <c r="C8" s="21">
        <v>0.13288535177707672</v>
      </c>
      <c r="D8" s="20">
        <v>0.12846437096595764</v>
      </c>
      <c r="E8" s="23">
        <v>0.13781845569610596</v>
      </c>
      <c r="F8" s="21">
        <v>0.22700986266136169</v>
      </c>
      <c r="G8" s="23">
        <v>0.13</v>
      </c>
      <c r="H8" s="23">
        <v>0.12761227786540985</v>
      </c>
    </row>
    <row r="18" spans="2:8" ht="15" thickBot="1" x14ac:dyDescent="0.4">
      <c r="B18" s="37"/>
      <c r="C18" s="35" t="s">
        <v>2</v>
      </c>
      <c r="D18" s="35" t="s">
        <v>3</v>
      </c>
      <c r="E18" s="35" t="s">
        <v>4</v>
      </c>
      <c r="F18" s="35" t="s">
        <v>5</v>
      </c>
      <c r="G18" s="35" t="s">
        <v>6</v>
      </c>
      <c r="H18" s="36" t="s">
        <v>7</v>
      </c>
    </row>
    <row r="19" spans="2:8" ht="15" thickTop="1" x14ac:dyDescent="0.35">
      <c r="B19" s="38" t="s">
        <v>14</v>
      </c>
      <c r="C19" s="26">
        <v>0.11687252670526505</v>
      </c>
      <c r="D19" s="27">
        <v>0.17080353200435638</v>
      </c>
      <c r="E19" s="26">
        <v>0.19532845914363861</v>
      </c>
      <c r="F19" s="26">
        <v>0.23423433303833008</v>
      </c>
      <c r="G19" s="26">
        <v>0.20068667829036713</v>
      </c>
      <c r="H19" s="28">
        <v>0.23928704857826233</v>
      </c>
    </row>
    <row r="20" spans="2:8" x14ac:dyDescent="0.35">
      <c r="B20" s="38" t="s">
        <v>15</v>
      </c>
      <c r="C20" s="26">
        <v>0.13288535177707672</v>
      </c>
      <c r="D20" s="27">
        <v>0.12846437096595764</v>
      </c>
      <c r="E20" s="26">
        <v>0.13781845569610596</v>
      </c>
      <c r="F20" s="26">
        <v>0.22700986266136169</v>
      </c>
      <c r="G20" s="26">
        <v>0.13</v>
      </c>
      <c r="H20" s="28">
        <v>0.12761227786540985</v>
      </c>
    </row>
    <row r="21" spans="2:8" x14ac:dyDescent="0.35">
      <c r="B21" s="39"/>
      <c r="C21" s="29"/>
      <c r="D21" s="29"/>
      <c r="E21" s="29"/>
      <c r="F21" s="29"/>
      <c r="G21" s="29"/>
      <c r="H21" s="30"/>
    </row>
    <row r="22" spans="2:8" x14ac:dyDescent="0.35">
      <c r="B22" s="39"/>
      <c r="C22" s="29"/>
      <c r="D22" s="29"/>
      <c r="E22" s="29"/>
      <c r="F22" s="29"/>
      <c r="G22" s="29"/>
      <c r="H22" s="30"/>
    </row>
    <row r="23" spans="2:8" x14ac:dyDescent="0.35">
      <c r="B23" s="38" t="s">
        <v>22</v>
      </c>
      <c r="C23" s="29">
        <v>-4.5999999999999996</v>
      </c>
      <c r="D23" s="29">
        <v>-8</v>
      </c>
      <c r="E23" s="29">
        <v>-9.8000000000000007</v>
      </c>
      <c r="F23" s="29">
        <v>-3.4</v>
      </c>
      <c r="G23" s="29">
        <v>-8.9</v>
      </c>
      <c r="H23" s="30">
        <v>-10.8</v>
      </c>
    </row>
    <row r="24" spans="2:8" x14ac:dyDescent="0.35">
      <c r="B24" s="38" t="s">
        <v>23</v>
      </c>
      <c r="C24" s="29">
        <v>3.1</v>
      </c>
      <c r="D24" s="29">
        <v>6.3</v>
      </c>
      <c r="E24" s="29">
        <v>6.8</v>
      </c>
      <c r="F24" s="29">
        <v>6</v>
      </c>
      <c r="G24" s="29">
        <v>5.8</v>
      </c>
      <c r="H24" s="30">
        <v>5.7</v>
      </c>
    </row>
    <row r="25" spans="2:8" x14ac:dyDescent="0.35">
      <c r="B25" s="38" t="s">
        <v>24</v>
      </c>
      <c r="C25" s="29">
        <v>4.5999999999999996</v>
      </c>
      <c r="D25" s="29">
        <v>3.9</v>
      </c>
      <c r="E25" s="29">
        <v>5</v>
      </c>
      <c r="F25" s="29">
        <v>5.2</v>
      </c>
      <c r="G25" s="29">
        <v>4.2</v>
      </c>
      <c r="H25" s="30">
        <v>6.4</v>
      </c>
    </row>
    <row r="26" spans="2:8" x14ac:dyDescent="0.35">
      <c r="B26" s="39"/>
      <c r="C26" s="29"/>
      <c r="D26" s="29"/>
      <c r="E26" s="29"/>
      <c r="F26" s="29"/>
      <c r="G26" s="29"/>
      <c r="H26" s="30"/>
    </row>
    <row r="27" spans="2:8" x14ac:dyDescent="0.35">
      <c r="B27" s="38" t="s">
        <v>26</v>
      </c>
      <c r="C27" s="29">
        <v>-4.3</v>
      </c>
      <c r="D27" s="29">
        <v>-9.1999999999999993</v>
      </c>
      <c r="E27" s="29">
        <v>-12.5</v>
      </c>
      <c r="F27" s="29">
        <v>-14.9</v>
      </c>
      <c r="G27" s="29">
        <v>-9.5</v>
      </c>
      <c r="H27" s="30">
        <v>-11</v>
      </c>
    </row>
    <row r="28" spans="2:8" x14ac:dyDescent="0.35">
      <c r="B28" s="38" t="s">
        <v>27</v>
      </c>
      <c r="C28" s="29">
        <v>-6.8</v>
      </c>
      <c r="D28" s="29">
        <v>-8.9</v>
      </c>
      <c r="E28" s="29">
        <v>-11.9</v>
      </c>
      <c r="F28" s="29">
        <v>-10.8</v>
      </c>
      <c r="G28" s="29">
        <v>-10.199999999999999</v>
      </c>
      <c r="H28" s="30">
        <v>-8.6</v>
      </c>
    </row>
    <row r="29" spans="2:8" x14ac:dyDescent="0.35">
      <c r="B29" s="38" t="s">
        <v>27</v>
      </c>
      <c r="C29" s="29">
        <v>-1.8</v>
      </c>
      <c r="D29" s="29">
        <v>-4.7</v>
      </c>
      <c r="E29" s="29">
        <v>-5.6</v>
      </c>
      <c r="F29" s="29">
        <v>-6.9</v>
      </c>
      <c r="G29" s="29">
        <v>-4.7</v>
      </c>
      <c r="H29" s="30">
        <v>-5</v>
      </c>
    </row>
    <row r="30" spans="2:8" x14ac:dyDescent="0.35">
      <c r="B30" s="39"/>
      <c r="C30" s="29"/>
      <c r="D30" s="29"/>
      <c r="E30" s="29"/>
      <c r="F30" s="29"/>
      <c r="G30" s="29"/>
      <c r="H30" s="30"/>
    </row>
    <row r="31" spans="2:8" x14ac:dyDescent="0.35">
      <c r="B31" s="39"/>
      <c r="C31" s="29"/>
      <c r="D31" s="29"/>
      <c r="E31" s="29"/>
      <c r="F31" s="29"/>
      <c r="G31" s="29"/>
      <c r="H31" s="30"/>
    </row>
    <row r="32" spans="2:8" ht="29" x14ac:dyDescent="0.35">
      <c r="B32" s="38" t="s">
        <v>43</v>
      </c>
      <c r="C32" s="27">
        <v>-1.21E-2</v>
      </c>
      <c r="D32" s="27">
        <v>-2.87E-2</v>
      </c>
      <c r="E32" s="31">
        <v>-0.01</v>
      </c>
      <c r="F32" s="27">
        <v>-0.11700000000000001</v>
      </c>
      <c r="G32" s="27">
        <v>-2.8500000000000001E-2</v>
      </c>
      <c r="H32" s="32">
        <v>-8.3500000000000005E-2</v>
      </c>
    </row>
    <row r="33" spans="2:8" ht="29" x14ac:dyDescent="0.35">
      <c r="B33" s="40" t="s">
        <v>44</v>
      </c>
      <c r="C33" s="33">
        <v>-8.0999999999999996E-3</v>
      </c>
      <c r="D33" s="33">
        <v>1.0999999999999999E-2</v>
      </c>
      <c r="E33" s="33">
        <v>-1.24E-2</v>
      </c>
      <c r="F33" s="33">
        <v>-2.3300000000000001E-2</v>
      </c>
      <c r="G33" s="33">
        <v>-7.1000000000000004E-3</v>
      </c>
      <c r="H33" s="34">
        <f>-1.71%</f>
        <v>-1.7100000000000001E-2</v>
      </c>
    </row>
    <row r="47" spans="2:8" x14ac:dyDescent="0.35">
      <c r="B47" t="s">
        <v>16</v>
      </c>
      <c r="C47">
        <v>2020</v>
      </c>
      <c r="D47">
        <v>2021</v>
      </c>
      <c r="E47">
        <v>2022</v>
      </c>
    </row>
    <row r="48" spans="2:8" x14ac:dyDescent="0.35">
      <c r="B48" t="s">
        <v>17</v>
      </c>
      <c r="C48">
        <v>-4.5999999999999996</v>
      </c>
      <c r="D48">
        <v>3.1</v>
      </c>
      <c r="E48">
        <v>4.5999999999999996</v>
      </c>
    </row>
    <row r="49" spans="2:5" x14ac:dyDescent="0.35">
      <c r="B49" t="s">
        <v>3</v>
      </c>
      <c r="C49">
        <v>-8</v>
      </c>
      <c r="D49">
        <v>6.3</v>
      </c>
      <c r="E49">
        <v>3.9</v>
      </c>
    </row>
    <row r="50" spans="2:5" x14ac:dyDescent="0.35">
      <c r="B50" t="s">
        <v>20</v>
      </c>
      <c r="C50">
        <v>-9.8000000000000007</v>
      </c>
      <c r="D50">
        <v>6.8</v>
      </c>
      <c r="E50">
        <v>5</v>
      </c>
    </row>
    <row r="51" spans="2:5" x14ac:dyDescent="0.35">
      <c r="B51" t="s">
        <v>21</v>
      </c>
      <c r="C51">
        <v>-3.4</v>
      </c>
      <c r="D51">
        <v>6</v>
      </c>
      <c r="E51">
        <v>5.2</v>
      </c>
    </row>
    <row r="52" spans="2:5" x14ac:dyDescent="0.35">
      <c r="B52" t="s">
        <v>18</v>
      </c>
      <c r="C52">
        <v>-8.9</v>
      </c>
      <c r="D52">
        <v>5.8</v>
      </c>
      <c r="E52">
        <v>4.2</v>
      </c>
    </row>
    <row r="53" spans="2:5" x14ac:dyDescent="0.35">
      <c r="B53" t="s">
        <v>19</v>
      </c>
      <c r="C53">
        <v>-10.8</v>
      </c>
      <c r="D53">
        <v>5.7</v>
      </c>
      <c r="E53">
        <v>6.4</v>
      </c>
    </row>
    <row r="58" spans="2:5" x14ac:dyDescent="0.35">
      <c r="B58" t="s">
        <v>25</v>
      </c>
      <c r="C58">
        <v>2020</v>
      </c>
      <c r="D58">
        <v>2021</v>
      </c>
      <c r="E58">
        <v>2022</v>
      </c>
    </row>
    <row r="59" spans="2:5" x14ac:dyDescent="0.35">
      <c r="B59" t="s">
        <v>17</v>
      </c>
      <c r="C59">
        <v>-4.3</v>
      </c>
      <c r="D59">
        <v>-6.8</v>
      </c>
      <c r="E59">
        <v>-1.8</v>
      </c>
    </row>
    <row r="60" spans="2:5" x14ac:dyDescent="0.35">
      <c r="B60" t="s">
        <v>3</v>
      </c>
      <c r="C60">
        <v>-9.1999999999999993</v>
      </c>
      <c r="D60">
        <v>-8.9</v>
      </c>
      <c r="E60">
        <v>-4.7</v>
      </c>
    </row>
    <row r="61" spans="2:5" x14ac:dyDescent="0.35">
      <c r="B61" t="s">
        <v>20</v>
      </c>
      <c r="C61">
        <v>-12.5</v>
      </c>
      <c r="D61">
        <v>-11.9</v>
      </c>
      <c r="E61">
        <v>-5.6</v>
      </c>
    </row>
    <row r="62" spans="2:5" x14ac:dyDescent="0.35">
      <c r="B62" t="s">
        <v>21</v>
      </c>
      <c r="C62">
        <v>-14.9</v>
      </c>
      <c r="D62">
        <v>-10.8</v>
      </c>
      <c r="E62">
        <v>-6.9</v>
      </c>
    </row>
    <row r="63" spans="2:5" x14ac:dyDescent="0.35">
      <c r="B63" t="s">
        <v>18</v>
      </c>
      <c r="C63">
        <v>-9.5</v>
      </c>
      <c r="D63">
        <v>-10.199999999999999</v>
      </c>
      <c r="E63">
        <v>-4.7</v>
      </c>
    </row>
    <row r="64" spans="2:5" x14ac:dyDescent="0.35">
      <c r="B64" t="s">
        <v>19</v>
      </c>
      <c r="C64">
        <v>-11</v>
      </c>
      <c r="D64">
        <v>-8.6</v>
      </c>
      <c r="E64">
        <v>-5</v>
      </c>
    </row>
    <row r="67" spans="2:4" x14ac:dyDescent="0.35">
      <c r="C67" s="19" t="s">
        <v>42</v>
      </c>
    </row>
    <row r="68" spans="2:4" x14ac:dyDescent="0.35">
      <c r="C68" s="19" t="s">
        <v>40</v>
      </c>
      <c r="D68" s="19" t="s">
        <v>41</v>
      </c>
    </row>
    <row r="69" spans="2:4" x14ac:dyDescent="0.35">
      <c r="B69" t="s">
        <v>17</v>
      </c>
      <c r="C69" s="20">
        <v>-1.21E-2</v>
      </c>
      <c r="D69" s="24">
        <v>-8.0999999999999996E-3</v>
      </c>
    </row>
    <row r="70" spans="2:4" x14ac:dyDescent="0.35">
      <c r="B70" t="s">
        <v>3</v>
      </c>
      <c r="C70" s="20">
        <v>-2.87E-2</v>
      </c>
      <c r="D70" s="24">
        <v>1.0999999999999999E-2</v>
      </c>
    </row>
    <row r="71" spans="2:4" x14ac:dyDescent="0.35">
      <c r="B71" t="s">
        <v>20</v>
      </c>
      <c r="C71" s="25">
        <v>-0.01</v>
      </c>
      <c r="D71" s="24">
        <v>-1.24E-2</v>
      </c>
    </row>
    <row r="72" spans="2:4" x14ac:dyDescent="0.35">
      <c r="B72" t="s">
        <v>21</v>
      </c>
      <c r="C72" s="20">
        <v>-0.11700000000000001</v>
      </c>
      <c r="D72" s="24">
        <v>-2.3300000000000001E-2</v>
      </c>
    </row>
    <row r="73" spans="2:4" x14ac:dyDescent="0.35">
      <c r="B73" t="s">
        <v>18</v>
      </c>
      <c r="C73" s="20">
        <v>-2.8500000000000001E-2</v>
      </c>
      <c r="D73" s="24">
        <v>-7.1000000000000004E-3</v>
      </c>
    </row>
    <row r="74" spans="2:4" x14ac:dyDescent="0.35">
      <c r="B74" t="s">
        <v>19</v>
      </c>
      <c r="C74" s="20">
        <v>-8.3500000000000005E-2</v>
      </c>
      <c r="D74" s="24">
        <f>-1.71%</f>
        <v>-1.7100000000000001E-2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33" activeCellId="17" sqref="E7 E12 E17 E22 E28 E33 A33 A28 A22 A17 A12 A7 C7 C12 C17 C22 C28 C33"/>
    </sheetView>
  </sheetViews>
  <sheetFormatPr baseColWidth="10" defaultRowHeight="14.5" x14ac:dyDescent="0.35"/>
  <sheetData>
    <row r="1" spans="1:5" x14ac:dyDescent="0.35">
      <c r="A1" t="s">
        <v>39</v>
      </c>
    </row>
    <row r="2" spans="1:5" x14ac:dyDescent="0.35">
      <c r="A2" t="s">
        <v>28</v>
      </c>
      <c r="B2" t="s">
        <v>29</v>
      </c>
      <c r="C2" t="s">
        <v>30</v>
      </c>
      <c r="D2" t="s">
        <v>31</v>
      </c>
    </row>
    <row r="3" spans="1:5" x14ac:dyDescent="0.35">
      <c r="A3" t="s">
        <v>32</v>
      </c>
      <c r="B3" t="s">
        <v>33</v>
      </c>
      <c r="C3">
        <v>2016</v>
      </c>
      <c r="D3" s="22">
        <v>29549.18</v>
      </c>
    </row>
    <row r="4" spans="1:5" x14ac:dyDescent="0.35">
      <c r="A4" t="s">
        <v>32</v>
      </c>
      <c r="B4" t="s">
        <v>33</v>
      </c>
      <c r="C4">
        <v>2017</v>
      </c>
      <c r="D4" s="22">
        <v>29586.97</v>
      </c>
    </row>
    <row r="5" spans="1:5" x14ac:dyDescent="0.35">
      <c r="A5" t="s">
        <v>32</v>
      </c>
      <c r="B5" t="s">
        <v>33</v>
      </c>
      <c r="C5">
        <v>2018</v>
      </c>
      <c r="D5" s="22">
        <v>29699.8</v>
      </c>
    </row>
    <row r="6" spans="1:5" x14ac:dyDescent="0.35">
      <c r="A6" t="s">
        <v>32</v>
      </c>
      <c r="B6" t="s">
        <v>33</v>
      </c>
      <c r="C6">
        <v>2019</v>
      </c>
      <c r="D6" s="22">
        <v>29625.03</v>
      </c>
    </row>
    <row r="7" spans="1:5" x14ac:dyDescent="0.35">
      <c r="A7" t="s">
        <v>32</v>
      </c>
      <c r="B7" t="s">
        <v>33</v>
      </c>
      <c r="C7">
        <v>2020</v>
      </c>
      <c r="D7" s="22">
        <v>29345.8</v>
      </c>
      <c r="E7">
        <f>D7/D6</f>
        <v>0.99057452431271797</v>
      </c>
    </row>
    <row r="8" spans="1:5" x14ac:dyDescent="0.35">
      <c r="A8" t="s">
        <v>34</v>
      </c>
      <c r="B8" t="s">
        <v>33</v>
      </c>
      <c r="C8">
        <v>2016</v>
      </c>
      <c r="D8" s="22">
        <v>25769.45</v>
      </c>
    </row>
    <row r="9" spans="1:5" x14ac:dyDescent="0.35">
      <c r="A9" t="s">
        <v>34</v>
      </c>
      <c r="B9" t="s">
        <v>33</v>
      </c>
      <c r="C9">
        <v>2017</v>
      </c>
      <c r="D9" s="22">
        <v>25928.82</v>
      </c>
    </row>
    <row r="10" spans="1:5" x14ac:dyDescent="0.35">
      <c r="A10" t="s">
        <v>34</v>
      </c>
      <c r="B10" t="s">
        <v>33</v>
      </c>
      <c r="C10">
        <v>2018</v>
      </c>
      <c r="D10" s="22">
        <v>25969.43</v>
      </c>
    </row>
    <row r="11" spans="1:5" x14ac:dyDescent="0.35">
      <c r="A11" t="s">
        <v>34</v>
      </c>
      <c r="B11" t="s">
        <v>33</v>
      </c>
      <c r="C11">
        <v>2019</v>
      </c>
      <c r="D11" s="22">
        <v>25941.07</v>
      </c>
    </row>
    <row r="12" spans="1:5" x14ac:dyDescent="0.35">
      <c r="A12" t="s">
        <v>34</v>
      </c>
      <c r="B12" t="s">
        <v>33</v>
      </c>
      <c r="C12">
        <v>2020</v>
      </c>
      <c r="D12" s="22">
        <v>25213.599999999999</v>
      </c>
      <c r="E12">
        <f>D12/D11</f>
        <v>0.97195682367766634</v>
      </c>
    </row>
    <row r="13" spans="1:5" x14ac:dyDescent="0.35">
      <c r="A13" t="s">
        <v>35</v>
      </c>
      <c r="B13" t="s">
        <v>33</v>
      </c>
      <c r="C13">
        <v>2016</v>
      </c>
      <c r="D13" s="22">
        <v>43039.18</v>
      </c>
    </row>
    <row r="14" spans="1:5" x14ac:dyDescent="0.35">
      <c r="A14" t="s">
        <v>35</v>
      </c>
      <c r="B14" t="s">
        <v>33</v>
      </c>
      <c r="C14">
        <v>2017</v>
      </c>
      <c r="D14" s="22">
        <v>43282.65</v>
      </c>
    </row>
    <row r="15" spans="1:5" x14ac:dyDescent="0.35">
      <c r="A15" t="s">
        <v>35</v>
      </c>
      <c r="B15" t="s">
        <v>33</v>
      </c>
      <c r="C15">
        <v>2018</v>
      </c>
      <c r="D15" s="22">
        <v>43380.65</v>
      </c>
    </row>
    <row r="16" spans="1:5" x14ac:dyDescent="0.35">
      <c r="A16" t="s">
        <v>35</v>
      </c>
      <c r="B16" t="s">
        <v>33</v>
      </c>
      <c r="C16">
        <v>2019</v>
      </c>
      <c r="D16" s="22">
        <v>43771.35</v>
      </c>
    </row>
    <row r="17" spans="1:5" x14ac:dyDescent="0.35">
      <c r="A17" t="s">
        <v>35</v>
      </c>
      <c r="B17" t="s">
        <v>33</v>
      </c>
      <c r="C17">
        <v>2020</v>
      </c>
      <c r="D17" s="22">
        <v>43516.7</v>
      </c>
      <c r="E17">
        <f>D17/D16</f>
        <v>0.99418226762482764</v>
      </c>
    </row>
    <row r="18" spans="1:5" x14ac:dyDescent="0.35">
      <c r="A18" t="s">
        <v>36</v>
      </c>
      <c r="B18" t="s">
        <v>33</v>
      </c>
      <c r="C18">
        <v>2016</v>
      </c>
      <c r="D18" s="22">
        <v>159187.20000000001</v>
      </c>
    </row>
    <row r="19" spans="1:5" x14ac:dyDescent="0.35">
      <c r="A19" t="s">
        <v>36</v>
      </c>
      <c r="B19" t="s">
        <v>33</v>
      </c>
      <c r="C19">
        <v>2017</v>
      </c>
      <c r="D19" s="22">
        <v>160319.79999999999</v>
      </c>
    </row>
    <row r="20" spans="1:5" x14ac:dyDescent="0.35">
      <c r="A20" t="s">
        <v>36</v>
      </c>
      <c r="B20" t="s">
        <v>33</v>
      </c>
      <c r="C20">
        <v>2018</v>
      </c>
      <c r="D20" s="22">
        <v>162075</v>
      </c>
    </row>
    <row r="21" spans="1:5" x14ac:dyDescent="0.35">
      <c r="A21" t="s">
        <v>36</v>
      </c>
      <c r="B21" t="s">
        <v>33</v>
      </c>
      <c r="C21">
        <v>2019</v>
      </c>
      <c r="D21" s="22">
        <v>163538.70000000001</v>
      </c>
    </row>
    <row r="22" spans="1:5" x14ac:dyDescent="0.35">
      <c r="A22" t="s">
        <v>36</v>
      </c>
      <c r="B22" t="s">
        <v>33</v>
      </c>
      <c r="C22">
        <v>2020</v>
      </c>
      <c r="D22" s="22">
        <v>160742.29999999999</v>
      </c>
      <c r="E22">
        <f>D22/D21</f>
        <v>0.9829006834467926</v>
      </c>
    </row>
    <row r="23" spans="1:5" x14ac:dyDescent="0.35">
      <c r="A23" t="s">
        <v>36</v>
      </c>
      <c r="B23" t="s">
        <v>33</v>
      </c>
      <c r="C23">
        <v>2021</v>
      </c>
      <c r="D23" s="22">
        <v>161203.9</v>
      </c>
    </row>
    <row r="24" spans="1:5" x14ac:dyDescent="0.35">
      <c r="A24" t="s">
        <v>37</v>
      </c>
      <c r="B24" t="s">
        <v>33</v>
      </c>
      <c r="C24">
        <v>2016</v>
      </c>
      <c r="D24" s="22">
        <v>22822.38</v>
      </c>
    </row>
    <row r="25" spans="1:5" x14ac:dyDescent="0.35">
      <c r="A25" t="s">
        <v>37</v>
      </c>
      <c r="B25" t="s">
        <v>33</v>
      </c>
      <c r="C25">
        <v>2017</v>
      </c>
      <c r="D25" s="22">
        <v>22741.7</v>
      </c>
    </row>
    <row r="26" spans="1:5" x14ac:dyDescent="0.35">
      <c r="A26" t="s">
        <v>37</v>
      </c>
      <c r="B26" t="s">
        <v>33</v>
      </c>
      <c r="C26">
        <v>2018</v>
      </c>
      <c r="D26" s="22">
        <v>22806.63</v>
      </c>
    </row>
    <row r="27" spans="1:5" x14ac:dyDescent="0.35">
      <c r="A27" t="s">
        <v>37</v>
      </c>
      <c r="B27" t="s">
        <v>33</v>
      </c>
      <c r="C27">
        <v>2019</v>
      </c>
      <c r="D27" s="22">
        <v>23026.9</v>
      </c>
    </row>
    <row r="28" spans="1:5" x14ac:dyDescent="0.35">
      <c r="A28" t="s">
        <v>37</v>
      </c>
      <c r="B28" t="s">
        <v>33</v>
      </c>
      <c r="C28">
        <v>2020</v>
      </c>
      <c r="D28" s="22">
        <v>22733.200000000001</v>
      </c>
      <c r="E28">
        <f>D28/D27</f>
        <v>0.98724535217506482</v>
      </c>
    </row>
    <row r="29" spans="1:5" x14ac:dyDescent="0.35">
      <c r="A29" t="s">
        <v>38</v>
      </c>
      <c r="B29" t="s">
        <v>33</v>
      </c>
      <c r="C29">
        <v>2016</v>
      </c>
      <c r="D29" s="22">
        <v>33378.5</v>
      </c>
    </row>
    <row r="30" spans="1:5" x14ac:dyDescent="0.35">
      <c r="A30" t="s">
        <v>38</v>
      </c>
      <c r="B30" t="s">
        <v>33</v>
      </c>
      <c r="C30">
        <v>2017</v>
      </c>
      <c r="D30" s="22">
        <v>33536.5</v>
      </c>
    </row>
    <row r="31" spans="1:5" x14ac:dyDescent="0.35">
      <c r="A31" t="s">
        <v>38</v>
      </c>
      <c r="B31" t="s">
        <v>33</v>
      </c>
      <c r="C31">
        <v>2018</v>
      </c>
      <c r="D31" s="22">
        <v>33823.25</v>
      </c>
    </row>
    <row r="32" spans="1:5" x14ac:dyDescent="0.35">
      <c r="A32" t="s">
        <v>38</v>
      </c>
      <c r="B32" t="s">
        <v>33</v>
      </c>
      <c r="C32">
        <v>2019</v>
      </c>
      <c r="D32" s="22">
        <v>34102</v>
      </c>
    </row>
    <row r="33" spans="1:5" x14ac:dyDescent="0.35">
      <c r="A33" t="s">
        <v>38</v>
      </c>
      <c r="B33" t="s">
        <v>33</v>
      </c>
      <c r="C33">
        <v>2020</v>
      </c>
      <c r="D33" s="22">
        <v>34073.75</v>
      </c>
      <c r="E33">
        <f>D33/D32</f>
        <v>0.99917160283854323</v>
      </c>
    </row>
    <row r="34" spans="1:5" x14ac:dyDescent="0.35">
      <c r="A34" t="s">
        <v>38</v>
      </c>
      <c r="B34" t="s">
        <v>33</v>
      </c>
      <c r="C34">
        <v>2021</v>
      </c>
      <c r="D34" s="22">
        <v>33882.25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Graphiques finaux</vt:lpstr>
      <vt:lpstr>Résumé</vt:lpstr>
      <vt:lpstr>Graphiques</vt:lpstr>
      <vt:lpstr>Graphique 54</vt:lpstr>
      <vt:lpstr>Sheet3</vt:lpstr>
      <vt:lpstr>Sheet1</vt:lpstr>
      <vt:lpstr>Sheet2</vt:lpstr>
    </vt:vector>
  </TitlesOfParts>
  <Company>SPM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AUSSILLOUX Vincent</dc:creator>
  <cp:lastModifiedBy>PAUPARDIN Sylvie</cp:lastModifiedBy>
  <dcterms:created xsi:type="dcterms:W3CDTF">2022-02-22T21:13:48Z</dcterms:created>
  <dcterms:modified xsi:type="dcterms:W3CDTF">2024-08-30T14:43:59Z</dcterms:modified>
</cp:coreProperties>
</file>