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APPORTS ET DOCUMENTS\2022-XX-CNP\2-Graphiques tableaux logo\Graphiques originaux\"/>
    </mc:Choice>
  </mc:AlternateContent>
  <bookViews>
    <workbookView xWindow="0" yWindow="735" windowWidth="30240" windowHeight="18900" firstSheet="1" activeTab="10"/>
  </bookViews>
  <sheets>
    <sheet name="graph 1" sheetId="1" r:id="rId1"/>
    <sheet name="graph 2" sheetId="2" r:id="rId2"/>
    <sheet name="graph 3" sheetId="20" r:id="rId3"/>
    <sheet name="graph 4" sheetId="18" r:id="rId4"/>
    <sheet name="graph 5" sheetId="5" r:id="rId5"/>
    <sheet name="graph 6" sheetId="6" r:id="rId6"/>
    <sheet name="graph 7" sheetId="7" r:id="rId7"/>
    <sheet name="graph 8" sheetId="8" r:id="rId8"/>
    <sheet name="graph 9" sheetId="9" r:id="rId9"/>
    <sheet name="graph 10" sheetId="10" r:id="rId10"/>
    <sheet name="graph 11" sheetId="17" r:id="rId11"/>
    <sheet name="graph 12" sheetId="12" r:id="rId12"/>
    <sheet name="graph 13" sheetId="16" r:id="rId13"/>
    <sheet name="graph 14" sheetId="19" r:id="rId14"/>
  </sheets>
  <externalReferences>
    <externalReference r:id="rId15"/>
  </externalReferences>
  <definedNames>
    <definedName name="indiv_tot_remun_etp_ss_tot" localSheetId="13">#REF!</definedName>
    <definedName name="indiv_tot_remun_etp_ss_tot">#REF!</definedName>
    <definedName name="indiv_trav_remun_etp">#REF!</definedName>
    <definedName name="Mis_à_jour">#REF!</definedName>
    <definedName name="zone1" localSheetId="13">#REF!</definedName>
    <definedName name="zone1">#REF!</definedName>
    <definedName name="zone2" localSheetId="13">#REF!</definedName>
    <definedName name="zone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 i="18" l="1"/>
  <c r="K6" i="18"/>
  <c r="L6" i="18"/>
  <c r="M6" i="18"/>
  <c r="J7" i="18"/>
  <c r="K7" i="18"/>
  <c r="L7" i="18"/>
  <c r="M7" i="18"/>
  <c r="J8" i="18"/>
  <c r="K8" i="18"/>
  <c r="L8" i="18"/>
  <c r="M8" i="18"/>
  <c r="K9" i="18"/>
  <c r="L9" i="18"/>
  <c r="M9" i="18"/>
  <c r="J10" i="18"/>
  <c r="K10" i="18"/>
  <c r="L10" i="18"/>
  <c r="M10" i="18"/>
  <c r="E18" i="17" l="1"/>
  <c r="H18" i="17"/>
  <c r="L18" i="17"/>
  <c r="E19" i="17"/>
  <c r="H19" i="17"/>
  <c r="L19" i="17"/>
  <c r="E20" i="17"/>
  <c r="H20" i="17"/>
  <c r="L20" i="17"/>
  <c r="E21" i="17"/>
  <c r="H21" i="17"/>
  <c r="L21" i="17"/>
  <c r="E22" i="17"/>
  <c r="H22" i="17"/>
  <c r="L22" i="17"/>
  <c r="E23" i="17"/>
  <c r="H23" i="17"/>
  <c r="L23" i="17"/>
  <c r="E24" i="17"/>
  <c r="F24" i="17"/>
  <c r="G24" i="17"/>
  <c r="G29" i="17" s="1"/>
  <c r="L24" i="17"/>
  <c r="E25" i="17"/>
  <c r="H25" i="17"/>
  <c r="L25" i="17"/>
  <c r="E26" i="17"/>
  <c r="H26" i="17"/>
  <c r="L26" i="17"/>
  <c r="E27" i="17"/>
  <c r="F27" i="17"/>
  <c r="G27" i="17"/>
  <c r="H27" i="17"/>
  <c r="L27" i="17"/>
  <c r="E28" i="17"/>
  <c r="F28" i="17"/>
  <c r="G28" i="17"/>
  <c r="L28" i="17"/>
  <c r="E29" i="17"/>
  <c r="K29" i="17"/>
  <c r="L29" i="17"/>
  <c r="G32" i="17"/>
  <c r="K22" i="17" l="1"/>
  <c r="K28" i="17"/>
  <c r="K21" i="17"/>
  <c r="K23" i="17"/>
  <c r="K26" i="17"/>
  <c r="K30" i="17"/>
  <c r="K18" i="17"/>
  <c r="K19" i="17"/>
  <c r="K25" i="17"/>
  <c r="F29" i="17"/>
  <c r="H29" i="17" s="1"/>
  <c r="J27" i="17" s="1"/>
  <c r="H28" i="17"/>
  <c r="J28" i="17" s="1"/>
  <c r="K24" i="17"/>
  <c r="K20" i="17"/>
  <c r="J25" i="17"/>
  <c r="J23" i="17"/>
  <c r="J20" i="17"/>
  <c r="J22" i="17"/>
  <c r="J26" i="17"/>
  <c r="H24" i="17"/>
  <c r="K27" i="17"/>
  <c r="J19" i="17" l="1"/>
  <c r="J18" i="17"/>
  <c r="J24" i="17"/>
  <c r="J29" i="17"/>
  <c r="J21" i="17"/>
  <c r="F14" i="6" l="1"/>
  <c r="E14" i="6"/>
  <c r="F13" i="6"/>
  <c r="E13" i="6"/>
  <c r="F12" i="6"/>
  <c r="E12" i="6"/>
  <c r="F11" i="6"/>
  <c r="E11" i="6"/>
  <c r="F10" i="6"/>
  <c r="E10" i="6"/>
  <c r="F9" i="6"/>
  <c r="E9" i="6"/>
  <c r="F8" i="6"/>
  <c r="E8" i="6"/>
  <c r="F7" i="6"/>
  <c r="E7" i="6"/>
  <c r="F6" i="6"/>
  <c r="E6" i="6"/>
  <c r="F5" i="6"/>
  <c r="E5" i="6"/>
  <c r="F4" i="6"/>
  <c r="E4" i="6"/>
  <c r="F3" i="6"/>
  <c r="E3" i="6"/>
</calcChain>
</file>

<file path=xl/sharedStrings.xml><?xml version="1.0" encoding="utf-8"?>
<sst xmlns="http://schemas.openxmlformats.org/spreadsheetml/2006/main" count="225" uniqueCount="188">
  <si>
    <t>Sans crise</t>
  </si>
  <si>
    <t>Crise sans soutien public</t>
  </si>
  <si>
    <t>Crise et soutien public</t>
  </si>
  <si>
    <t>Électricité et eau</t>
  </si>
  <si>
    <t>Immobilier</t>
  </si>
  <si>
    <t>Activités récréatives</t>
  </si>
  <si>
    <t>Industrie extractive</t>
  </si>
  <si>
    <t>Industrie manufacturière</t>
  </si>
  <si>
    <t>Transports</t>
  </si>
  <si>
    <t>Activités techniques</t>
  </si>
  <si>
    <t>Autres services</t>
  </si>
  <si>
    <t>Commerce</t>
  </si>
  <si>
    <t>Construction</t>
  </si>
  <si>
    <t>Information-communication</t>
  </si>
  <si>
    <t>Hebergement-restauration</t>
  </si>
  <si>
    <t>Ratio de chiffres d'affaires en mars-avril 2019/2020, médiane</t>
  </si>
  <si>
    <t>Contribution des entreprises (en points de %)</t>
  </si>
  <si>
    <t>Contribution des administrations (en points de %)</t>
  </si>
  <si>
    <t>Évolution annuelle de la DIRD en volume (en %)</t>
  </si>
  <si>
    <t>2006 (r)</t>
  </si>
  <si>
    <t>2009 (r)</t>
  </si>
  <si>
    <t>2014 (r)</t>
  </si>
  <si>
    <t>2015 (r)</t>
  </si>
  <si>
    <t>2017</t>
  </si>
  <si>
    <t>2018</t>
  </si>
  <si>
    <t>(e) Estimation</t>
  </si>
  <si>
    <t>(sd) Données semi-définitives</t>
  </si>
  <si>
    <t>(r) Ruptures de série</t>
  </si>
  <si>
    <t>[(DIRDE année N - DIRDE année N-1)/DIRD année N-1] *100</t>
  </si>
  <si>
    <t xml:space="preserve">* La méthode de calcul de la contribution de la DIRDE aux fluctuations de la DIRD en points de pourcentage est la suivante : </t>
  </si>
  <si>
    <t>en %</t>
  </si>
  <si>
    <t>Quantiles</t>
  </si>
  <si>
    <t xml:space="preserve">Hébergement et restauration </t>
  </si>
  <si>
    <t xml:space="preserve">Matériels de transport </t>
  </si>
  <si>
    <t xml:space="preserve">Transports et entreposage </t>
  </si>
  <si>
    <t xml:space="preserve">Activités immobilières </t>
  </si>
  <si>
    <t>Activités scientifiques et techniques</t>
  </si>
  <si>
    <t>Equipements électroniques</t>
  </si>
  <si>
    <t>Autres produits industriels</t>
  </si>
  <si>
    <t xml:space="preserve">Industries extractives, énergie </t>
  </si>
  <si>
    <t xml:space="preserve">Information et communication </t>
  </si>
  <si>
    <t>Santé</t>
  </si>
  <si>
    <t>Agriculture</t>
  </si>
  <si>
    <t>Agroalimentaire</t>
  </si>
  <si>
    <t>Note : la dispersion des chocs individuels d’activité au sein de chaque secteur est représentée par une boîte à moustaches. Les différents segments des boîtes distinguent les quantiles à 25 %, 50 % (médiane) et 75 %. Les extrémités (moustaches) représentent la valeur des quantiles à 5 % et 95%. En raison de ses faibles effectifs, le secteur Cokéfaction-raffinage n’est pas représenté.</t>
  </si>
  <si>
    <t>Lecture : en 2019, dans l’hébergement-restauration, 5 % des salariés travaillent dans une entreprise ayant connu un choc d’activité un choc inférieur ou égal à − 29,1 % ; 75 % inférieur ou égal à 1,3 %. En 2020, dans le même secteur, 5 % des salariés travaillent dans une entreprise ayant connu un choc d’activité au moins inférieur ou égal à − 90,4 %, et 75 % inférieur ou égal à – 34,6 %.</t>
  </si>
  <si>
    <t>Source : DGFiP, déclarations TVA ; calculs des auteurs.</t>
  </si>
  <si>
    <t>Créations d'entreprises par activité en 2020</t>
  </si>
  <si>
    <t>ensemble des activités marchandes non agricoles.</t>
  </si>
  <si>
    <t>Hors micro</t>
  </si>
  <si>
    <t>Parts hors micro</t>
  </si>
  <si>
    <t>Secteur d'activité</t>
  </si>
  <si>
    <t>Nombre d’entreprises créées</t>
  </si>
  <si>
    <t>dont micro-entrepreneurs</t>
  </si>
  <si>
    <t>Industrie</t>
  </si>
  <si>
    <t>Information et communication</t>
  </si>
  <si>
    <t>Activités financières et d'assurance</t>
  </si>
  <si>
    <t>Activités immobilières</t>
  </si>
  <si>
    <t>Commerce y c. réparation automobile</t>
  </si>
  <si>
    <t>Transports et entreposage</t>
  </si>
  <si>
    <t>Act. Spéc., scien., tech. et de sout. aux ent.</t>
  </si>
  <si>
    <t>Hébergement et restauration</t>
  </si>
  <si>
    <t>Enseignement, santé humaine et action sociale</t>
  </si>
  <si>
    <t>Autres activités de services aux ménages</t>
  </si>
  <si>
    <t>Ensemble</t>
  </si>
  <si>
    <t xml:space="preserve">Total </t>
  </si>
  <si>
    <t>R+S</t>
  </si>
  <si>
    <t>P+Q</t>
  </si>
  <si>
    <t>M+N</t>
  </si>
  <si>
    <t>Produits manufacturés</t>
  </si>
  <si>
    <t>Information-Communication</t>
  </si>
  <si>
    <t>2019T1</t>
  </si>
  <si>
    <t>2019T2</t>
  </si>
  <si>
    <t>2019T3</t>
  </si>
  <si>
    <t>2019T4</t>
  </si>
  <si>
    <t>2020T1</t>
  </si>
  <si>
    <t>2020T2</t>
  </si>
  <si>
    <t>2020T3</t>
  </si>
  <si>
    <t>2020T4</t>
  </si>
  <si>
    <t>2021T1</t>
  </si>
  <si>
    <t>2021T2</t>
  </si>
  <si>
    <t>2021T3</t>
  </si>
  <si>
    <t>Décile TPF</t>
  </si>
  <si>
    <t>2020Q2</t>
  </si>
  <si>
    <t>2020Q3</t>
  </si>
  <si>
    <t>2020Q4</t>
  </si>
  <si>
    <t>2021Q1</t>
  </si>
  <si>
    <t>2022Q2</t>
  </si>
  <si>
    <t>2022Q3</t>
  </si>
  <si>
    <t>2022Q4</t>
  </si>
  <si>
    <t>2023+</t>
  </si>
  <si>
    <t>TFP</t>
  </si>
  <si>
    <t>Inter-firme</t>
  </si>
  <si>
    <t>Intra-firme</t>
  </si>
  <si>
    <t>Total</t>
  </si>
  <si>
    <t>2021Q2</t>
  </si>
  <si>
    <t>2021Q3</t>
  </si>
  <si>
    <t>2021Q4</t>
  </si>
  <si>
    <t>2022Q1</t>
  </si>
  <si>
    <t>Effet de la position nette de crédit Inter-entreprises (Net Trade Credit) sur la probabilité d'Incident de Paiement
sur effet de commerce</t>
  </si>
  <si>
    <t>Intervalle de confiance</t>
  </si>
  <si>
    <t>Coefficient estimé</t>
  </si>
  <si>
    <t>min95</t>
  </si>
  <si>
    <t>max95</t>
  </si>
  <si>
    <t>Date (mois)</t>
  </si>
  <si>
    <t>Notes:</t>
  </si>
  <si>
    <t>Coeff. mensuels estimés par rapport à la période de référence : 2019m1-2019m6, après 
absorption d'Effets Fixes Secteur x Mois et Siren. Secteur = NAF4digits. 
Clustered standard errors au niveau Siren.
Net Trade Credit = Dettes Fournisseurs - Créances Clients. 
La variable de Trade Credit est standardisée pour l'ensemble de l'échantillon sur la période.</t>
  </si>
  <si>
    <t>Source: Bureau, Duquerroy, Giorigi, Lé, Scott et Vinas (2021), L'impact de la crise sanitaire sur la situation financière des entreprises en 2020: une analyse sur données individuelles, Document de travail Banque de France n° 824 / Document de travail Insee n°2021-03.</t>
  </si>
  <si>
    <t>Hausse &gt; 30 jCA</t>
  </si>
  <si>
    <t>Hausse &lt; 30 jCA</t>
  </si>
  <si>
    <t>Baisse &gt; 30 jCA</t>
  </si>
  <si>
    <t>Baisse &lt; 30 jCA</t>
  </si>
  <si>
    <t>A financement constant - Pondérée par l'emploi</t>
  </si>
  <si>
    <t>Graphique 4. Part des entreprises avec choc de trésorerie positif ou négatif en 2020</t>
  </si>
  <si>
    <t>Sans ajustement
et avant soutien</t>
  </si>
  <si>
    <t>Après ajustement
et avant soutien</t>
  </si>
  <si>
    <t>Après ajustement
et après AP et FS</t>
  </si>
  <si>
    <t>Après ajustement
et après AP/FS/reports
charges fisc. soc.</t>
  </si>
  <si>
    <t>Variation de trésorerie - Ensemble - pondéré par l'emploi</t>
  </si>
  <si>
    <t>Sources : MESRI-SIES et Insee.</t>
  </si>
  <si>
    <t>pourcentage et de celles des administrations pour 0,2 point de pourcentage.</t>
  </si>
  <si>
    <t>Lecture : en 2019, la DIRD a progressé de 1,6 % en volume. Cette évolution résulte de la hausse des dépenses de R&amp;D des entreprises pour 1,4 point de</t>
  </si>
  <si>
    <t>2020 (e)</t>
  </si>
  <si>
    <t>2019 (sd)</t>
  </si>
  <si>
    <t>Graphique 2 : Contributions* des entreprises et des administrations à l'évolution de la DIRD entre 2005 et 2020 (en volume)</t>
  </si>
  <si>
    <t>Sommaire</t>
  </si>
  <si>
    <t>2018T4</t>
  </si>
  <si>
    <t>2018T3</t>
  </si>
  <si>
    <t>2018T2</t>
  </si>
  <si>
    <t>2018T1</t>
  </si>
  <si>
    <t>2017T4</t>
  </si>
  <si>
    <t>2017T3</t>
  </si>
  <si>
    <t>2017T2</t>
  </si>
  <si>
    <t>2017T1</t>
  </si>
  <si>
    <t>2016T4</t>
  </si>
  <si>
    <t>2016T3</t>
  </si>
  <si>
    <t>2016T2</t>
  </si>
  <si>
    <t>2016T1</t>
  </si>
  <si>
    <t>2015T4</t>
  </si>
  <si>
    <t>2015T3</t>
  </si>
  <si>
    <t>2015T2</t>
  </si>
  <si>
    <t>2015T1</t>
  </si>
  <si>
    <t>2014T4</t>
  </si>
  <si>
    <t>2014T3</t>
  </si>
  <si>
    <t>2014T2</t>
  </si>
  <si>
    <t>2014T1</t>
  </si>
  <si>
    <t>2013T4</t>
  </si>
  <si>
    <t>2013T3</t>
  </si>
  <si>
    <t>2013T2</t>
  </si>
  <si>
    <t>2013T1</t>
  </si>
  <si>
    <t>2012T4</t>
  </si>
  <si>
    <t>2012T3</t>
  </si>
  <si>
    <t>2012T2</t>
  </si>
  <si>
    <t>Champ : marchand non agricole, hors branche immobilière</t>
  </si>
  <si>
    <t>2012T1</t>
  </si>
  <si>
    <t>Source : Insee, comptes trimestriels</t>
  </si>
  <si>
    <t>2011T4</t>
  </si>
  <si>
    <t>2011T3</t>
  </si>
  <si>
    <t>2011T2</t>
  </si>
  <si>
    <t>2011T1</t>
  </si>
  <si>
    <t>2010T4</t>
  </si>
  <si>
    <t>2010T3</t>
  </si>
  <si>
    <t>2010T2</t>
  </si>
  <si>
    <t>2010T1</t>
  </si>
  <si>
    <t>2009T4</t>
  </si>
  <si>
    <t>2009T3</t>
  </si>
  <si>
    <t>2009T2</t>
  </si>
  <si>
    <t>2009T1</t>
  </si>
  <si>
    <t>2008T4</t>
  </si>
  <si>
    <t>2008T3</t>
  </si>
  <si>
    <t>2008T2</t>
  </si>
  <si>
    <t>2008T1</t>
  </si>
  <si>
    <t>2007T4</t>
  </si>
  <si>
    <t>2007T3</t>
  </si>
  <si>
    <t>2007T2</t>
  </si>
  <si>
    <t>2007T1</t>
  </si>
  <si>
    <t>2006T4</t>
  </si>
  <si>
    <t>2006T3</t>
  </si>
  <si>
    <t>2006T2</t>
  </si>
  <si>
    <t>Graphique 4 - Décomposition de la productivité horaire apparente du travail</t>
  </si>
  <si>
    <t>2006T1</t>
  </si>
  <si>
    <t>2005T4</t>
  </si>
  <si>
    <t>2005T3</t>
  </si>
  <si>
    <t>2005T2</t>
  </si>
  <si>
    <t>2005T1</t>
  </si>
  <si>
    <t>Ecart de productivité (% par rapport à 19T4)</t>
  </si>
  <si>
    <t>Effet de composition</t>
  </si>
  <si>
    <t>Contribution de la productivité des branches (effet intra-branches)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</si>
</sst>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0\ &quot;€&quot;;[Red]\-#,##0\ &quot;€&quot;"/>
    <numFmt numFmtId="164" formatCode="_-* #,##0.00\ _€_-;\-* #,##0.00\ _€_-;_-* &quot;-&quot;??\ _€_-;_-@_-"/>
    <numFmt numFmtId="165" formatCode="0.0"/>
    <numFmt numFmtId="166" formatCode="0.0000"/>
    <numFmt numFmtId="167" formatCode="0.0%"/>
    <numFmt numFmtId="168" formatCode="_-* #,##0.00\ _F_-;\-* #,##0.00\ _F_-;_-* &quot;-&quot;??\ _F_-;_-@_-"/>
    <numFmt numFmtId="169" formatCode="_-* #,##0.00\ [$€]_-;\-* #,##0.00\ [$€]_-;_-* &quot;-&quot;??\ [$€]_-;_-@_-"/>
    <numFmt numFmtId="170" formatCode="\ * #,##0.00\ ;\-* #,##0.00\ ;\ * \-#\ ;\ @\ "/>
    <numFmt numFmtId="171" formatCode="0.00000"/>
  </numFmts>
  <fonts count="49"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b/>
      <sz val="18"/>
      <color theme="3"/>
      <name val="Calibri Light"/>
      <family val="2"/>
      <scheme val="major"/>
    </font>
    <font>
      <sz val="10"/>
      <name val="Arial"/>
      <family val="2"/>
    </font>
    <font>
      <b/>
      <sz val="10"/>
      <name val="Arial"/>
      <family val="2"/>
    </font>
    <font>
      <u/>
      <sz val="10"/>
      <color indexed="12"/>
      <name val="Arial"/>
      <family val="2"/>
    </font>
    <font>
      <sz val="11"/>
      <color indexed="8"/>
      <name val="Calibri"/>
      <family val="2"/>
    </font>
    <font>
      <b/>
      <sz val="18"/>
      <color indexed="56"/>
      <name val="Cambria"/>
      <family val="2"/>
    </font>
    <font>
      <sz val="10"/>
      <name val="MS Sans Serif"/>
      <family val="2"/>
    </font>
    <font>
      <sz val="10"/>
      <color indexed="9"/>
      <name val="Arial"/>
      <family val="2"/>
    </font>
    <font>
      <sz val="10"/>
      <color indexed="10"/>
      <name val="Arial"/>
      <family val="2"/>
    </font>
    <font>
      <sz val="10"/>
      <color indexed="8"/>
      <name val="Arial"/>
      <family val="2"/>
    </font>
    <font>
      <b/>
      <sz val="10"/>
      <color indexed="8"/>
      <name val="Arial"/>
      <family val="2"/>
    </font>
    <font>
      <u/>
      <sz val="10"/>
      <color indexed="12"/>
      <name val="MS Sans Serif"/>
      <family val="2"/>
    </font>
    <font>
      <b/>
      <sz val="10"/>
      <color indexed="52"/>
      <name val="Arial"/>
      <family val="2"/>
    </font>
    <font>
      <sz val="10"/>
      <color indexed="62"/>
      <name val="Arial"/>
      <family val="2"/>
    </font>
    <font>
      <sz val="10"/>
      <color indexed="52"/>
      <name val="Arial"/>
      <family val="2"/>
    </font>
    <font>
      <b/>
      <sz val="11"/>
      <name val="Calibri"/>
      <family val="2"/>
      <scheme val="minor"/>
    </font>
    <font>
      <sz val="10"/>
      <name val="Helv"/>
    </font>
    <font>
      <sz val="11"/>
      <name val="Calibri"/>
      <family val="2"/>
      <scheme val="minor"/>
    </font>
    <font>
      <sz val="10"/>
      <color rgb="FF000000"/>
      <name val="Arial"/>
      <family val="2"/>
    </font>
    <font>
      <b/>
      <sz val="10"/>
      <color rgb="FF000000"/>
      <name val="Arial"/>
      <family val="2"/>
    </font>
    <font>
      <b/>
      <sz val="24"/>
      <color rgb="FF000000"/>
      <name val="Arial"/>
      <family val="2"/>
    </font>
    <font>
      <b/>
      <i/>
      <u/>
      <sz val="10"/>
      <color rgb="FF000000"/>
      <name val="Arial"/>
      <family val="2"/>
    </font>
    <font>
      <b/>
      <sz val="10"/>
      <name val="Arial"/>
      <family val="2"/>
      <charset val="1"/>
    </font>
    <font>
      <sz val="12"/>
      <color rgb="FF525457"/>
      <name val="Arial"/>
      <family val="2"/>
    </font>
    <font>
      <b/>
      <i/>
      <sz val="10"/>
      <name val="Arial"/>
      <family val="2"/>
      <charset val="1"/>
    </font>
    <font>
      <sz val="10"/>
      <color rgb="FF000000"/>
      <name val="Arial"/>
      <family val="2"/>
      <charset val="1"/>
    </font>
    <font>
      <i/>
      <sz val="10"/>
      <name val="Arial"/>
      <family val="2"/>
      <charset val="1"/>
    </font>
    <font>
      <sz val="10"/>
      <name val="Arial"/>
      <family val="2"/>
      <charset val="1"/>
    </font>
    <font>
      <i/>
      <sz val="8"/>
      <name val="Arial"/>
      <family val="2"/>
      <charset val="1"/>
    </font>
    <font>
      <sz val="8"/>
      <name val="Arial"/>
      <family val="2"/>
      <charset val="1"/>
    </font>
    <font>
      <sz val="11"/>
      <color theme="1" tint="0.34998626667073579"/>
      <name val="Calibri"/>
      <family val="2"/>
      <scheme val="minor"/>
    </font>
    <font>
      <sz val="11"/>
      <color theme="0" tint="-0.34998626667073579"/>
      <name val="Calibri"/>
      <family val="2"/>
      <scheme val="minor"/>
    </font>
    <font>
      <i/>
      <sz val="11"/>
      <color theme="1"/>
      <name val="Calibri"/>
      <family val="2"/>
      <scheme val="minor"/>
    </font>
    <font>
      <i/>
      <sz val="10"/>
      <name val="Arial"/>
      <family val="2"/>
    </font>
    <font>
      <u/>
      <sz val="11"/>
      <color theme="1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s>
  <cellStyleXfs count="170">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0" borderId="0"/>
    <xf numFmtId="0" fontId="34" fillId="0" borderId="0" applyBorder="0" applyAlignment="0" applyProtection="0"/>
    <xf numFmtId="0" fontId="14" fillId="0" borderId="0" applyNumberFormat="0" applyFill="0" applyBorder="0" applyAlignment="0" applyProtection="0"/>
    <xf numFmtId="9" fontId="15" fillId="0" borderId="0" applyBorder="0" applyAlignment="0" applyProtection="0"/>
    <xf numFmtId="0" fontId="35" fillId="0" borderId="0" applyBorder="0" applyAlignment="0" applyProtection="0"/>
    <xf numFmtId="0" fontId="15" fillId="0" borderId="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1" fillId="24"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12" fillId="8" borderId="0" applyNumberFormat="0" applyBorder="0" applyAlignment="0" applyProtection="0"/>
    <xf numFmtId="0" fontId="21" fillId="28" borderId="0" applyNumberFormat="0" applyBorder="0" applyAlignment="0" applyProtection="0"/>
    <xf numFmtId="0" fontId="12" fillId="9" borderId="0" applyNumberFormat="0" applyBorder="0" applyAlignment="0" applyProtection="0"/>
    <xf numFmtId="0" fontId="21" fillId="29" borderId="0" applyNumberFormat="0" applyBorder="0" applyAlignment="0" applyProtection="0"/>
    <xf numFmtId="0" fontId="12" fillId="10" borderId="0" applyNumberFormat="0" applyBorder="0" applyAlignment="0" applyProtection="0"/>
    <xf numFmtId="0" fontId="21" fillId="30" borderId="0" applyNumberFormat="0" applyBorder="0" applyAlignment="0" applyProtection="0"/>
    <xf numFmtId="0" fontId="12" fillId="11" borderId="0" applyNumberFormat="0" applyBorder="0" applyAlignment="0" applyProtection="0"/>
    <xf numFmtId="0" fontId="21" fillId="25" borderId="0" applyNumberFormat="0" applyBorder="0" applyAlignment="0" applyProtection="0"/>
    <xf numFmtId="0" fontId="12" fillId="12" borderId="0" applyNumberFormat="0" applyBorder="0" applyAlignment="0" applyProtection="0"/>
    <xf numFmtId="0" fontId="21" fillId="26" borderId="0" applyNumberFormat="0" applyBorder="0" applyAlignment="0" applyProtection="0"/>
    <xf numFmtId="0" fontId="12" fillId="13" borderId="0" applyNumberFormat="0" applyBorder="0" applyAlignment="0" applyProtection="0"/>
    <xf numFmtId="0" fontId="21" fillId="31" borderId="0" applyNumberFormat="0" applyBorder="0" applyAlignment="0" applyProtection="0"/>
    <xf numFmtId="0" fontId="26" fillId="32" borderId="8" applyNumberFormat="0" applyAlignment="0" applyProtection="0"/>
    <xf numFmtId="0" fontId="18" fillId="7" borderId="6" applyNumberFormat="0" applyFont="0" applyAlignment="0" applyProtection="0"/>
    <xf numFmtId="0" fontId="18" fillId="7" borderId="6" applyNumberFormat="0" applyFont="0" applyAlignment="0" applyProtection="0"/>
    <xf numFmtId="0" fontId="1" fillId="7" borderId="6" applyNumberFormat="0" applyFont="0" applyAlignment="0" applyProtection="0"/>
    <xf numFmtId="0" fontId="18" fillId="7" borderId="6" applyNumberFormat="0" applyFont="0" applyAlignment="0" applyProtection="0"/>
    <xf numFmtId="0" fontId="1" fillId="7" borderId="6" applyNumberFormat="0" applyFont="0" applyAlignment="0" applyProtection="0"/>
    <xf numFmtId="0" fontId="18" fillId="7" borderId="6" applyNumberFormat="0" applyFont="0" applyAlignment="0" applyProtection="0"/>
    <xf numFmtId="0" fontId="15" fillId="0" borderId="11"/>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27" fillId="19" borderId="8" applyNumberFormat="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5" fillId="0" borderId="0" applyNumberFormat="0" applyFill="0" applyBorder="0" applyAlignment="0" applyProtection="0"/>
    <xf numFmtId="0" fontId="28" fillId="0" borderId="9" applyNumberFormat="0" applyFill="0" applyAlignment="0" applyProtection="0"/>
    <xf numFmtId="164"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20"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5" fillId="0" borderId="0"/>
    <xf numFmtId="0" fontId="15" fillId="0" borderId="0"/>
    <xf numFmtId="0" fontId="1" fillId="0" borderId="0"/>
    <xf numFmtId="0" fontId="15" fillId="0" borderId="0"/>
    <xf numFmtId="0" fontId="1" fillId="0" borderId="0"/>
    <xf numFmtId="0" fontId="1" fillId="0" borderId="0"/>
    <xf numFmtId="0" fontId="15" fillId="0" borderId="0"/>
    <xf numFmtId="0" fontId="20" fillId="0" borderId="0"/>
    <xf numFmtId="0" fontId="15" fillId="0" borderId="0"/>
    <xf numFmtId="0" fontId="20" fillId="0" borderId="0"/>
    <xf numFmtId="0" fontId="15" fillId="0" borderId="0"/>
    <xf numFmtId="0" fontId="15" fillId="0" borderId="0"/>
    <xf numFmtId="0" fontId="15" fillId="0" borderId="0"/>
    <xf numFmtId="0" fontId="1" fillId="0" borderId="0"/>
    <xf numFmtId="0" fontId="1" fillId="0" borderId="0"/>
    <xf numFmtId="0" fontId="20" fillId="0" borderId="0"/>
    <xf numFmtId="0" fontId="15" fillId="0" borderId="0"/>
    <xf numFmtId="0" fontId="15" fillId="0" borderId="0"/>
    <xf numFmtId="0" fontId="15" fillId="0" borderId="0"/>
    <xf numFmtId="0" fontId="15" fillId="0" borderId="0"/>
    <xf numFmtId="0" fontId="15" fillId="0" borderId="0"/>
    <xf numFmtId="0" fontId="23" fillId="33" borderId="10" applyNumberFormat="0" applyFon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9" fillId="0" borderId="0" applyNumberFormat="0" applyFill="0" applyBorder="0" applyAlignment="0" applyProtection="0"/>
    <xf numFmtId="0" fontId="11" fillId="0" borderId="7" applyNumberFormat="0" applyFill="0" applyAlignment="0" applyProtection="0"/>
    <xf numFmtId="0" fontId="24" fillId="0" borderId="12" applyNumberFormat="0" applyFill="0" applyAlignment="0" applyProtection="0"/>
    <xf numFmtId="0" fontId="22" fillId="0" borderId="0" applyNumberForma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9" fontId="15" fillId="0" borderId="0" applyFont="0" applyFill="0" applyBorder="0" applyAlignment="0" applyProtection="0"/>
    <xf numFmtId="164" fontId="1" fillId="0" borderId="0" applyFont="0" applyFill="0" applyBorder="0" applyAlignment="0" applyProtection="0"/>
    <xf numFmtId="0" fontId="15" fillId="0" borderId="0"/>
    <xf numFmtId="0" fontId="30" fillId="0" borderId="0"/>
    <xf numFmtId="9" fontId="15" fillId="0" borderId="0" applyFont="0" applyFill="0" applyBorder="0" applyAlignment="0" applyProtection="0"/>
    <xf numFmtId="164" fontId="15" fillId="0" borderId="0" applyFont="0" applyFill="0" applyBorder="0" applyAlignment="0" applyProtection="0"/>
    <xf numFmtId="164" fontId="1"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170" fontId="15" fillId="0" borderId="0" applyFont="0" applyBorder="0" applyAlignment="0" applyProtection="0"/>
    <xf numFmtId="0" fontId="1" fillId="0" borderId="0"/>
    <xf numFmtId="164" fontId="15" fillId="0" borderId="0" applyFont="0" applyFill="0" applyBorder="0" applyAlignment="0" applyProtection="0"/>
    <xf numFmtId="0" fontId="15" fillId="0" borderId="0"/>
    <xf numFmtId="9" fontId="15" fillId="0" borderId="0" applyFont="0" applyFill="0" applyBorder="0" applyAlignment="0" applyProtection="0"/>
    <xf numFmtId="164" fontId="15" fillId="0" borderId="0" applyFont="0" applyFill="0" applyBorder="0" applyAlignment="0" applyProtection="0"/>
    <xf numFmtId="0" fontId="41" fillId="0" borderId="0"/>
    <xf numFmtId="9" fontId="41" fillId="0" borderId="0" applyFont="0" applyFill="0" applyBorder="0" applyAlignment="0" applyProtection="0"/>
    <xf numFmtId="0" fontId="13" fillId="0" borderId="0"/>
    <xf numFmtId="0" fontId="48" fillId="0" borderId="0" applyNumberFormat="0" applyFill="0" applyBorder="0" applyAlignment="0" applyProtection="0"/>
  </cellStyleXfs>
  <cellXfs count="133">
    <xf numFmtId="0" fontId="0" fillId="0" borderId="0" xfId="0"/>
    <xf numFmtId="0" fontId="0" fillId="0" borderId="0" xfId="0" applyAlignment="1"/>
    <xf numFmtId="9" fontId="0" fillId="0" borderId="0" xfId="1" applyFont="1"/>
    <xf numFmtId="9" fontId="0" fillId="0" borderId="0" xfId="0" applyNumberFormat="1"/>
    <xf numFmtId="0" fontId="13" fillId="0" borderId="0" xfId="19"/>
    <xf numFmtId="1" fontId="13" fillId="0" borderId="0" xfId="19" applyNumberFormat="1"/>
    <xf numFmtId="166" fontId="13" fillId="0" borderId="0" xfId="19" applyNumberFormat="1"/>
    <xf numFmtId="0" fontId="15" fillId="0" borderId="0" xfId="110"/>
    <xf numFmtId="0" fontId="15" fillId="0" borderId="0" xfId="110" applyFont="1" applyAlignment="1">
      <alignment vertical="center"/>
    </xf>
    <xf numFmtId="0" fontId="15" fillId="0" borderId="0" xfId="110" applyFont="1" applyAlignment="1">
      <alignment horizontal="right" vertical="center"/>
    </xf>
    <xf numFmtId="0" fontId="15" fillId="0" borderId="0" xfId="110" applyFont="1" applyAlignment="1">
      <alignment horizontal="left" vertical="center"/>
    </xf>
    <xf numFmtId="0" fontId="15" fillId="0" borderId="0" xfId="110" applyFont="1"/>
    <xf numFmtId="0" fontId="33" fillId="0" borderId="0" xfId="110" applyFont="1" applyAlignment="1">
      <alignment horizontal="left" vertical="center"/>
    </xf>
    <xf numFmtId="0" fontId="15" fillId="34" borderId="0" xfId="163" applyFont="1" applyFill="1"/>
    <xf numFmtId="0" fontId="16" fillId="34" borderId="17" xfId="163" quotePrefix="1" applyFont="1" applyFill="1" applyBorder="1" applyAlignment="1">
      <alignment horizontal="right"/>
    </xf>
    <xf numFmtId="0" fontId="16" fillId="34" borderId="17" xfId="163" applyNumberFormat="1" applyFont="1" applyFill="1" applyBorder="1" applyAlignment="1">
      <alignment horizontal="right"/>
    </xf>
    <xf numFmtId="1" fontId="16" fillId="34" borderId="17" xfId="153" applyNumberFormat="1" applyFont="1" applyFill="1" applyBorder="1" applyAlignment="1">
      <alignment horizontal="right"/>
    </xf>
    <xf numFmtId="1" fontId="16" fillId="34" borderId="13" xfId="153" applyNumberFormat="1" applyFont="1" applyFill="1" applyBorder="1" applyAlignment="1">
      <alignment horizontal="right"/>
    </xf>
    <xf numFmtId="165" fontId="32" fillId="0" borderId="15" xfId="160" applyNumberFormat="1" applyFont="1" applyBorder="1" applyAlignment="1" applyProtection="1">
      <alignment horizontal="center" vertical="center"/>
    </xf>
    <xf numFmtId="165" fontId="32" fillId="0" borderId="0" xfId="160" applyNumberFormat="1" applyFont="1" applyBorder="1" applyAlignment="1" applyProtection="1">
      <alignment horizontal="center" vertical="center"/>
    </xf>
    <xf numFmtId="165" fontId="32" fillId="0" borderId="20" xfId="160" applyNumberFormat="1" applyFont="1" applyBorder="1" applyAlignment="1" applyProtection="1">
      <alignment horizontal="center" vertical="center"/>
    </xf>
    <xf numFmtId="165" fontId="32" fillId="0" borderId="16" xfId="160" applyNumberFormat="1" applyFont="1" applyBorder="1" applyAlignment="1" applyProtection="1">
      <alignment horizontal="center" vertical="center"/>
    </xf>
    <xf numFmtId="165" fontId="32" fillId="0" borderId="21" xfId="160" applyNumberFormat="1" applyFont="1" applyBorder="1" applyAlignment="1" applyProtection="1">
      <alignment horizontal="center" vertical="center"/>
    </xf>
    <xf numFmtId="165" fontId="32" fillId="0" borderId="22" xfId="160" applyNumberFormat="1" applyFont="1" applyBorder="1" applyAlignment="1" applyProtection="1">
      <alignment horizontal="center" vertical="center"/>
    </xf>
    <xf numFmtId="0" fontId="15" fillId="0" borderId="17" xfId="110" applyFont="1" applyBorder="1" applyAlignment="1">
      <alignment vertical="center" wrapText="1"/>
    </xf>
    <xf numFmtId="0" fontId="15" fillId="0" borderId="18" xfId="110" applyFont="1" applyBorder="1" applyAlignment="1">
      <alignment vertical="center" wrapText="1"/>
    </xf>
    <xf numFmtId="9" fontId="16" fillId="0" borderId="16" xfId="110" applyNumberFormat="1" applyFont="1" applyBorder="1" applyAlignment="1">
      <alignment horizontal="center" vertical="center"/>
    </xf>
    <xf numFmtId="9" fontId="16" fillId="0" borderId="21" xfId="110" applyNumberFormat="1" applyFont="1" applyBorder="1" applyAlignment="1">
      <alignment horizontal="center" vertical="center"/>
    </xf>
    <xf numFmtId="9" fontId="16" fillId="0" borderId="22" xfId="110" applyNumberFormat="1" applyFont="1" applyBorder="1" applyAlignment="1">
      <alignment horizontal="center" vertical="center"/>
    </xf>
    <xf numFmtId="0" fontId="41" fillId="0" borderId="0" xfId="166"/>
    <xf numFmtId="0" fontId="41" fillId="0" borderId="0" xfId="166" applyFont="1" applyAlignment="1">
      <alignment vertical="center"/>
    </xf>
    <xf numFmtId="3" fontId="36" fillId="0" borderId="0" xfId="166" applyNumberFormat="1" applyFont="1" applyAlignment="1">
      <alignment horizontal="right" vertical="center"/>
    </xf>
    <xf numFmtId="0" fontId="41" fillId="34" borderId="0" xfId="166" applyFont="1" applyFill="1" applyAlignment="1">
      <alignment vertical="center"/>
    </xf>
    <xf numFmtId="3" fontId="41" fillId="0" borderId="0" xfId="166" applyNumberFormat="1" applyFont="1" applyAlignment="1">
      <alignment vertical="center"/>
    </xf>
    <xf numFmtId="3" fontId="16" fillId="0" borderId="0" xfId="166" applyNumberFormat="1" applyFont="1"/>
    <xf numFmtId="3" fontId="38" fillId="0" borderId="0" xfId="166" applyNumberFormat="1" applyFont="1" applyAlignment="1">
      <alignment horizontal="right" vertical="center"/>
    </xf>
    <xf numFmtId="0" fontId="36" fillId="0" borderId="0" xfId="166" applyFont="1" applyBorder="1" applyAlignment="1">
      <alignment horizontal="left" vertical="center"/>
    </xf>
    <xf numFmtId="3" fontId="40" fillId="0" borderId="0" xfId="166" applyNumberFormat="1" applyFont="1" applyAlignment="1">
      <alignment horizontal="right" vertical="center"/>
    </xf>
    <xf numFmtId="1" fontId="41" fillId="0" borderId="0" xfId="166" applyNumberFormat="1" applyFont="1" applyBorder="1" applyAlignment="1">
      <alignment horizontal="left" vertical="center" wrapText="1"/>
    </xf>
    <xf numFmtId="3" fontId="41" fillId="0" borderId="0" xfId="166" applyNumberFormat="1" applyFont="1" applyAlignment="1">
      <alignment horizontal="right" vertical="center"/>
    </xf>
    <xf numFmtId="0" fontId="41" fillId="0" borderId="0" xfId="166" applyFont="1" applyBorder="1" applyAlignment="1">
      <alignment horizontal="left" vertical="center"/>
    </xf>
    <xf numFmtId="1" fontId="39" fillId="0" borderId="0" xfId="166" applyNumberFormat="1" applyFont="1" applyBorder="1" applyAlignment="1">
      <alignment horizontal="left" vertical="center" wrapText="1"/>
    </xf>
    <xf numFmtId="0" fontId="36" fillId="0" borderId="0" xfId="166" applyFont="1" applyBorder="1" applyAlignment="1">
      <alignment horizontal="center" vertical="center" wrapText="1"/>
    </xf>
    <xf numFmtId="0" fontId="38" fillId="0" borderId="0" xfId="166" applyFont="1" applyBorder="1" applyAlignment="1">
      <alignment horizontal="center" vertical="center" wrapText="1"/>
    </xf>
    <xf numFmtId="0" fontId="36" fillId="0" borderId="0" xfId="166" applyFont="1" applyBorder="1" applyAlignment="1">
      <alignment horizontal="center" vertical="center"/>
    </xf>
    <xf numFmtId="0" fontId="41" fillId="0" borderId="0" xfId="166" applyFont="1" applyBorder="1" applyAlignment="1">
      <alignment vertical="center"/>
    </xf>
    <xf numFmtId="0" fontId="37" fillId="0" borderId="0" xfId="166" applyFont="1"/>
    <xf numFmtId="0" fontId="42" fillId="0" borderId="0" xfId="166" applyFont="1" applyAlignment="1">
      <alignment horizontal="left" vertical="center"/>
    </xf>
    <xf numFmtId="3" fontId="41" fillId="0" borderId="0" xfId="166" applyNumberFormat="1" applyFont="1" applyBorder="1" applyAlignment="1">
      <alignment vertical="center"/>
    </xf>
    <xf numFmtId="0" fontId="43" fillId="0" borderId="0" xfId="166" applyFont="1" applyBorder="1" applyAlignment="1">
      <alignment horizontal="left" vertical="center"/>
    </xf>
    <xf numFmtId="0" fontId="13" fillId="0" borderId="0" xfId="168"/>
    <xf numFmtId="0" fontId="0" fillId="0" borderId="0" xfId="168" applyFont="1"/>
    <xf numFmtId="0" fontId="0" fillId="0" borderId="24" xfId="0" applyBorder="1" applyAlignment="1">
      <alignment horizontal="left"/>
    </xf>
    <xf numFmtId="165" fontId="0" fillId="0" borderId="24" xfId="0" applyNumberFormat="1" applyBorder="1" applyAlignment="1">
      <alignment horizontal="center"/>
    </xf>
    <xf numFmtId="0" fontId="0" fillId="0" borderId="25" xfId="0" applyBorder="1" applyAlignment="1">
      <alignment horizontal="left"/>
    </xf>
    <xf numFmtId="165" fontId="0" fillId="0" borderId="25" xfId="0" applyNumberFormat="1" applyBorder="1" applyAlignment="1">
      <alignment horizontal="center"/>
    </xf>
    <xf numFmtId="0" fontId="13" fillId="34" borderId="0" xfId="19" applyFill="1"/>
    <xf numFmtId="0" fontId="13" fillId="34" borderId="26" xfId="19" applyFill="1" applyBorder="1"/>
    <xf numFmtId="0" fontId="13" fillId="34" borderId="0" xfId="19" applyFill="1" applyBorder="1"/>
    <xf numFmtId="171" fontId="13" fillId="34" borderId="0" xfId="19" applyNumberFormat="1" applyFill="1" applyBorder="1" applyAlignment="1">
      <alignment horizontal="center"/>
    </xf>
    <xf numFmtId="14" fontId="13" fillId="34" borderId="0" xfId="19" applyNumberFormat="1" applyFont="1" applyFill="1" applyBorder="1" applyAlignment="1" applyProtection="1">
      <alignment horizontal="center"/>
    </xf>
    <xf numFmtId="171" fontId="13" fillId="34" borderId="27" xfId="19" applyNumberFormat="1" applyFill="1" applyBorder="1" applyAlignment="1">
      <alignment horizontal="center"/>
    </xf>
    <xf numFmtId="14" fontId="13" fillId="34" borderId="27" xfId="19" applyNumberFormat="1" applyFont="1" applyFill="1" applyBorder="1" applyAlignment="1" applyProtection="1">
      <alignment horizontal="center"/>
    </xf>
    <xf numFmtId="0" fontId="15" fillId="34" borderId="27" xfId="19" applyFont="1" applyFill="1" applyBorder="1" applyAlignment="1">
      <alignment horizontal="center" vertical="center"/>
    </xf>
    <xf numFmtId="14" fontId="15" fillId="34" borderId="27" xfId="19" applyNumberFormat="1" applyFont="1" applyFill="1" applyBorder="1" applyAlignment="1">
      <alignment horizontal="center" vertical="center"/>
    </xf>
    <xf numFmtId="0" fontId="0" fillId="0" borderId="0" xfId="0" applyFill="1"/>
    <xf numFmtId="9" fontId="45" fillId="0" borderId="0" xfId="0" applyNumberFormat="1" applyFont="1"/>
    <xf numFmtId="0" fontId="0" fillId="0" borderId="0" xfId="0" applyAlignment="1">
      <alignment horizontal="left" wrapText="1"/>
    </xf>
    <xf numFmtId="9" fontId="45" fillId="0" borderId="0" xfId="0" applyNumberFormat="1" applyFont="1" applyFill="1"/>
    <xf numFmtId="9" fontId="45" fillId="0" borderId="0" xfId="1" applyFont="1" applyFill="1"/>
    <xf numFmtId="9" fontId="45" fillId="0" borderId="0" xfId="0" applyNumberFormat="1" applyFont="1" applyBorder="1"/>
    <xf numFmtId="0" fontId="0" fillId="0" borderId="0" xfId="0" applyBorder="1"/>
    <xf numFmtId="9" fontId="0" fillId="0" borderId="0" xfId="0" applyNumberFormat="1" applyBorder="1"/>
    <xf numFmtId="0" fontId="46" fillId="0" borderId="0" xfId="0" applyFont="1"/>
    <xf numFmtId="0" fontId="0" fillId="0" borderId="0" xfId="0" applyAlignment="1">
      <alignment horizontal="left"/>
    </xf>
    <xf numFmtId="0" fontId="0" fillId="34" borderId="0" xfId="0" applyFill="1"/>
    <xf numFmtId="0" fontId="31" fillId="0" borderId="0" xfId="0" applyFont="1" applyFill="1"/>
    <xf numFmtId="0" fontId="29" fillId="0" borderId="0" xfId="0" applyFont="1" applyFill="1"/>
    <xf numFmtId="0" fontId="11" fillId="0" borderId="0" xfId="0" applyFont="1"/>
    <xf numFmtId="9" fontId="45" fillId="0" borderId="0" xfId="1" applyFont="1" applyFill="1" applyBorder="1"/>
    <xf numFmtId="9" fontId="0" fillId="35" borderId="0" xfId="0" applyNumberFormat="1" applyFont="1" applyFill="1"/>
    <xf numFmtId="9" fontId="0" fillId="35" borderId="15" xfId="0" applyNumberFormat="1" applyFont="1" applyFill="1" applyBorder="1"/>
    <xf numFmtId="9" fontId="15" fillId="36" borderId="0" xfId="1" applyNumberFormat="1" applyFont="1" applyFill="1"/>
    <xf numFmtId="9" fontId="45" fillId="0" borderId="0" xfId="0" applyNumberFormat="1" applyFont="1" applyFill="1" applyBorder="1"/>
    <xf numFmtId="9" fontId="0" fillId="36" borderId="0" xfId="0" applyNumberFormat="1" applyFill="1" applyBorder="1"/>
    <xf numFmtId="9" fontId="0" fillId="36" borderId="0" xfId="0" applyNumberFormat="1" applyFill="1"/>
    <xf numFmtId="0" fontId="0" fillId="35" borderId="0" xfId="0" applyFont="1" applyFill="1"/>
    <xf numFmtId="0" fontId="0" fillId="36" borderId="0" xfId="0" applyFill="1"/>
    <xf numFmtId="0" fontId="0" fillId="0" borderId="0" xfId="0" applyFill="1" applyBorder="1"/>
    <xf numFmtId="0" fontId="0" fillId="36" borderId="0" xfId="0" applyFill="1" applyAlignment="1">
      <alignment wrapText="1"/>
    </xf>
    <xf numFmtId="0" fontId="0" fillId="37" borderId="0" xfId="0" applyFill="1"/>
    <xf numFmtId="0" fontId="47" fillId="34" borderId="0" xfId="163" applyFont="1" applyFill="1" applyAlignment="1"/>
    <xf numFmtId="167" fontId="15" fillId="34" borderId="0" xfId="164" applyNumberFormat="1" applyFont="1" applyFill="1" applyBorder="1" applyAlignment="1">
      <alignment horizontal="center"/>
    </xf>
    <xf numFmtId="6" fontId="16" fillId="34" borderId="0" xfId="163" quotePrefix="1" applyNumberFormat="1" applyFont="1" applyFill="1" applyBorder="1" applyAlignment="1">
      <alignment horizontal="right"/>
    </xf>
    <xf numFmtId="167" fontId="15" fillId="34" borderId="18" xfId="164" applyNumberFormat="1" applyFont="1" applyFill="1" applyBorder="1" applyAlignment="1">
      <alignment horizontal="center"/>
    </xf>
    <xf numFmtId="6" fontId="16" fillId="34" borderId="18" xfId="163" quotePrefix="1" applyNumberFormat="1" applyFont="1" applyFill="1" applyBorder="1" applyAlignment="1">
      <alignment horizontal="right"/>
    </xf>
    <xf numFmtId="167" fontId="15" fillId="34" borderId="17" xfId="164" applyNumberFormat="1" applyFont="1" applyFill="1" applyBorder="1" applyAlignment="1">
      <alignment horizontal="center"/>
    </xf>
    <xf numFmtId="49" fontId="16" fillId="34" borderId="17" xfId="163" quotePrefix="1" applyNumberFormat="1" applyFont="1" applyFill="1" applyBorder="1" applyAlignment="1">
      <alignment horizontal="right"/>
    </xf>
    <xf numFmtId="167" fontId="15" fillId="34" borderId="13" xfId="164" applyNumberFormat="1" applyFont="1" applyFill="1" applyBorder="1" applyAlignment="1">
      <alignment horizontal="center"/>
    </xf>
    <xf numFmtId="0" fontId="15" fillId="0" borderId="0" xfId="163" applyFont="1" applyFill="1"/>
    <xf numFmtId="0" fontId="15" fillId="34" borderId="17" xfId="163" applyFont="1" applyFill="1" applyBorder="1"/>
    <xf numFmtId="0" fontId="15" fillId="34" borderId="18" xfId="163" applyFont="1" applyFill="1" applyBorder="1"/>
    <xf numFmtId="0" fontId="15" fillId="34" borderId="16" xfId="163" applyFont="1" applyFill="1" applyBorder="1"/>
    <xf numFmtId="0" fontId="15" fillId="34" borderId="0" xfId="163" applyFont="1" applyFill="1" applyBorder="1"/>
    <xf numFmtId="0" fontId="15" fillId="34" borderId="15" xfId="163" applyFont="1" applyFill="1" applyBorder="1"/>
    <xf numFmtId="0" fontId="16" fillId="34" borderId="0" xfId="163" applyFont="1" applyFill="1"/>
    <xf numFmtId="0" fontId="15" fillId="34" borderId="14" xfId="163" applyFont="1" applyFill="1" applyBorder="1"/>
    <xf numFmtId="0" fontId="48" fillId="34" borderId="0" xfId="169" applyFill="1"/>
    <xf numFmtId="167" fontId="0" fillId="0" borderId="0" xfId="1" applyNumberFormat="1" applyFont="1"/>
    <xf numFmtId="0" fontId="46" fillId="34" borderId="0" xfId="0" applyFont="1" applyFill="1"/>
    <xf numFmtId="0" fontId="11" fillId="34" borderId="0" xfId="0" applyFont="1" applyFill="1"/>
    <xf numFmtId="0" fontId="16" fillId="0" borderId="14" xfId="110" applyFont="1" applyBorder="1" applyAlignment="1">
      <alignment horizontal="center" vertical="center"/>
    </xf>
    <xf numFmtId="0" fontId="16" fillId="0" borderId="19" xfId="110" applyFont="1" applyBorder="1" applyAlignment="1">
      <alignment horizontal="center" vertical="center"/>
    </xf>
    <xf numFmtId="0" fontId="16" fillId="0" borderId="23" xfId="110" applyFont="1" applyBorder="1" applyAlignment="1">
      <alignment horizontal="center" vertical="center"/>
    </xf>
    <xf numFmtId="0" fontId="15" fillId="0" borderId="0" xfId="110" applyFont="1" applyAlignment="1">
      <alignment horizontal="left" vertical="center" wrapText="1"/>
    </xf>
    <xf numFmtId="0" fontId="32" fillId="0" borderId="0" xfId="110" applyFont="1" applyAlignment="1">
      <alignment horizontal="left" vertical="center" wrapText="1"/>
    </xf>
    <xf numFmtId="0" fontId="33" fillId="0" borderId="14" xfId="110" applyFont="1" applyBorder="1" applyAlignment="1">
      <alignment horizontal="center" vertical="center"/>
    </xf>
    <xf numFmtId="0" fontId="33" fillId="0" borderId="19" xfId="110" applyFont="1" applyBorder="1" applyAlignment="1">
      <alignment horizontal="center" vertical="center"/>
    </xf>
    <xf numFmtId="0" fontId="33" fillId="0" borderId="23" xfId="110" applyFont="1" applyBorder="1" applyAlignment="1">
      <alignment horizontal="center" vertical="center"/>
    </xf>
    <xf numFmtId="0" fontId="15" fillId="0" borderId="13" xfId="110" applyFont="1" applyBorder="1" applyAlignment="1">
      <alignment horizontal="center" vertical="center"/>
    </xf>
    <xf numFmtId="0" fontId="15" fillId="0" borderId="17" xfId="110" applyFont="1" applyBorder="1" applyAlignment="1">
      <alignment horizontal="center" vertical="center"/>
    </xf>
    <xf numFmtId="0" fontId="15" fillId="0" borderId="18" xfId="110" applyFont="1" applyBorder="1" applyAlignment="1">
      <alignment horizontal="center" vertical="center"/>
    </xf>
    <xf numFmtId="0" fontId="44" fillId="34" borderId="0" xfId="19" applyFont="1" applyFill="1" applyAlignment="1">
      <alignment horizontal="left" vertical="center" wrapText="1"/>
    </xf>
    <xf numFmtId="0" fontId="44" fillId="34" borderId="0" xfId="19" applyFont="1" applyFill="1" applyAlignment="1">
      <alignment horizontal="left" vertical="center"/>
    </xf>
    <xf numFmtId="0" fontId="15" fillId="34" borderId="0" xfId="19" applyFont="1" applyFill="1" applyBorder="1" applyAlignment="1">
      <alignment horizontal="center"/>
    </xf>
    <xf numFmtId="0" fontId="13" fillId="34" borderId="0" xfId="19" applyFill="1" applyBorder="1" applyAlignment="1">
      <alignment horizontal="center"/>
    </xf>
    <xf numFmtId="0" fontId="16" fillId="34" borderId="26" xfId="19" applyFont="1" applyFill="1" applyBorder="1" applyAlignment="1">
      <alignment horizontal="center" wrapText="1"/>
    </xf>
    <xf numFmtId="0" fontId="16" fillId="34" borderId="28" xfId="19" applyFont="1" applyFill="1" applyBorder="1" applyAlignment="1">
      <alignment horizontal="center" wrapText="1"/>
    </xf>
    <xf numFmtId="0" fontId="41" fillId="0" borderId="0" xfId="166" applyFont="1" applyBorder="1" applyAlignment="1">
      <alignment horizontal="center" vertical="center"/>
    </xf>
    <xf numFmtId="0" fontId="41" fillId="0" borderId="0" xfId="166" applyFont="1" applyAlignment="1">
      <alignment horizontal="center" vertical="center"/>
    </xf>
    <xf numFmtId="0" fontId="0" fillId="0" borderId="0" xfId="0" applyAlignment="1">
      <alignment horizontal="center"/>
    </xf>
    <xf numFmtId="1" fontId="16" fillId="34" borderId="13" xfId="153" applyNumberFormat="1" applyFont="1" applyFill="1" applyBorder="1" applyAlignment="1">
      <alignment horizontal="center" vertical="center" wrapText="1"/>
    </xf>
    <xf numFmtId="1" fontId="16" fillId="34" borderId="17" xfId="153" applyNumberFormat="1" applyFont="1" applyFill="1" applyBorder="1" applyAlignment="1">
      <alignment horizontal="center" vertical="center" wrapText="1"/>
    </xf>
  </cellXfs>
  <cellStyles count="170">
    <cellStyle name="20 % - Accent1" xfId="25" builtinId="30" customBuiltin="1"/>
    <cellStyle name="20 % - Accent2" xfId="26" builtinId="34" customBuiltin="1"/>
    <cellStyle name="20 % - Accent3" xfId="27" builtinId="38" customBuiltin="1"/>
    <cellStyle name="20 % - Accent4" xfId="28" builtinId="42" customBuiltin="1"/>
    <cellStyle name="20 % - Accent5" xfId="29" builtinId="46" customBuiltin="1"/>
    <cellStyle name="20 % - Accent6" xfId="30" builtinId="50" customBuiltin="1"/>
    <cellStyle name="40 % - Accent1" xfId="31" builtinId="31" customBuiltin="1"/>
    <cellStyle name="40 % - Accent2" xfId="32" builtinId="35" customBuiltin="1"/>
    <cellStyle name="40 % - Accent3" xfId="33" builtinId="39" customBuiltin="1"/>
    <cellStyle name="40 % - Accent4" xfId="34" builtinId="43" customBuiltin="1"/>
    <cellStyle name="40 % - Accent5" xfId="35" builtinId="47" customBuiltin="1"/>
    <cellStyle name="40 % - Accent6" xfId="36" builtinId="51" customBuiltin="1"/>
    <cellStyle name="60 % - Accent1" xfId="37" builtinId="32" customBuiltin="1"/>
    <cellStyle name="60 % - Accent2" xfId="38" builtinId="36" customBuiltin="1"/>
    <cellStyle name="60 % - Accent3" xfId="39" builtinId="40" customBuiltin="1"/>
    <cellStyle name="60 % - Accent4" xfId="40" builtinId="44" customBuiltin="1"/>
    <cellStyle name="60 % - Accent5" xfId="41" builtinId="48" customBuiltin="1"/>
    <cellStyle name="60 % - Accent6" xfId="42" builtinId="52" customBuiltin="1"/>
    <cellStyle name="Accent1" xfId="13" builtinId="29" customBuiltin="1"/>
    <cellStyle name="Accent1 2" xfId="43"/>
    <cellStyle name="Accent1 3" xfId="44"/>
    <cellStyle name="Accent2" xfId="14" builtinId="33" customBuiltin="1"/>
    <cellStyle name="Accent2 2" xfId="45"/>
    <cellStyle name="Accent2 3" xfId="46"/>
    <cellStyle name="Accent3" xfId="15" builtinId="37" customBuiltin="1"/>
    <cellStyle name="Accent3 2" xfId="47"/>
    <cellStyle name="Accent3 3" xfId="48"/>
    <cellStyle name="Accent4" xfId="16" builtinId="41" customBuiltin="1"/>
    <cellStyle name="Accent4 2" xfId="49"/>
    <cellStyle name="Accent4 3" xfId="50"/>
    <cellStyle name="Accent5" xfId="17" builtinId="45" customBuiltin="1"/>
    <cellStyle name="Accent5 2" xfId="51"/>
    <cellStyle name="Accent5 3" xfId="52"/>
    <cellStyle name="Accent6" xfId="18" builtinId="49" customBuiltin="1"/>
    <cellStyle name="Accent6 2" xfId="53"/>
    <cellStyle name="Accent6 3" xfId="54"/>
    <cellStyle name="Avertissement" xfId="147" builtinId="11" customBuiltin="1"/>
    <cellStyle name="Bad" xfId="7"/>
    <cellStyle name="Calcul" xfId="55" builtinId="22" customBuiltin="1"/>
    <cellStyle name="Cellule liée" xfId="89" builtinId="24" customBuiltin="1"/>
    <cellStyle name="Check Cell" xfId="10"/>
    <cellStyle name="Commentaire 2" xfId="56"/>
    <cellStyle name="Commentaire 2 2" xfId="57"/>
    <cellStyle name="Commentaire 2 2 2" xfId="58"/>
    <cellStyle name="Commentaire 2 2 3" xfId="59"/>
    <cellStyle name="Commentaire 2 3" xfId="60"/>
    <cellStyle name="Commentaire 2 4" xfId="61"/>
    <cellStyle name="Encadr" xfId="62"/>
    <cellStyle name="En-tête" xfId="20"/>
    <cellStyle name="Entrée" xfId="70" builtinId="20" customBuiltin="1"/>
    <cellStyle name="Euro" xfId="63"/>
    <cellStyle name="Euro 2" xfId="64"/>
    <cellStyle name="Euro 2 2" xfId="65"/>
    <cellStyle name="Euro 3" xfId="66"/>
    <cellStyle name="Euro 3 2" xfId="67"/>
    <cellStyle name="Euro 3 2 2" xfId="68"/>
    <cellStyle name="Euro 4" xfId="69"/>
    <cellStyle name="Explanatory Text" xfId="11"/>
    <cellStyle name="Good" xfId="6"/>
    <cellStyle name="Heading 1" xfId="2"/>
    <cellStyle name="Heading 2" xfId="3"/>
    <cellStyle name="Heading 3" xfId="4"/>
    <cellStyle name="Heading 4" xfId="5"/>
    <cellStyle name="Lien hypertexte" xfId="169" builtinId="8"/>
    <cellStyle name="Lien hypertexte 2" xfId="71"/>
    <cellStyle name="Lien hypertexte 2 2" xfId="72"/>
    <cellStyle name="Lien hypertexte 2 2 2" xfId="73"/>
    <cellStyle name="Lien hypertexte 2 3" xfId="74"/>
    <cellStyle name="Lien hypertexte 3" xfId="75"/>
    <cellStyle name="Lien hypertexte 3 2" xfId="76"/>
    <cellStyle name="Lien hypertexte 3 2 2" xfId="77"/>
    <cellStyle name="Lien hypertexte 3 3" xfId="78"/>
    <cellStyle name="Lien hypertexte 4" xfId="79"/>
    <cellStyle name="Lien hypertexte 4 2" xfId="80"/>
    <cellStyle name="Lien hypertexte 4 2 2" xfId="81"/>
    <cellStyle name="Lien hypertexte 4 2 2 2" xfId="82"/>
    <cellStyle name="Lien hypertexte 4 3" xfId="83"/>
    <cellStyle name="Lien hypertexte 4 3 2" xfId="84"/>
    <cellStyle name="Lien hypertexte 5" xfId="85"/>
    <cellStyle name="Lien hypertexte 5 2" xfId="86"/>
    <cellStyle name="Lien hypertexte 5 2 2" xfId="87"/>
    <cellStyle name="Lien hypertexte 6" xfId="88"/>
    <cellStyle name="Milliers 10" xfId="90"/>
    <cellStyle name="Milliers 11" xfId="155"/>
    <cellStyle name="Milliers 12" xfId="156"/>
    <cellStyle name="Milliers 13" xfId="165"/>
    <cellStyle name="Milliers 14" xfId="151"/>
    <cellStyle name="Milliers 15" xfId="160"/>
    <cellStyle name="Milliers 2" xfId="91"/>
    <cellStyle name="Milliers 2 2" xfId="92"/>
    <cellStyle name="Milliers 2 2 2" xfId="93"/>
    <cellStyle name="Milliers 2 3" xfId="94"/>
    <cellStyle name="Milliers 2 3 2" xfId="95"/>
    <cellStyle name="Milliers 2 3 2 2" xfId="96"/>
    <cellStyle name="Milliers 2 5" xfId="162"/>
    <cellStyle name="Milliers 3" xfId="97"/>
    <cellStyle name="Milliers 3 2" xfId="98"/>
    <cellStyle name="Milliers 4" xfId="99"/>
    <cellStyle name="Milliers 4 2" xfId="100"/>
    <cellStyle name="Milliers 5" xfId="101"/>
    <cellStyle name="Milliers 5 2" xfId="102"/>
    <cellStyle name="Milliers 5 2 2" xfId="103"/>
    <cellStyle name="Milliers 6" xfId="104"/>
    <cellStyle name="Milliers 6 2" xfId="105"/>
    <cellStyle name="Milliers 7" xfId="106"/>
    <cellStyle name="Milliers 8" xfId="107"/>
    <cellStyle name="Milliers 8 2" xfId="148"/>
    <cellStyle name="Milliers 9" xfId="108"/>
    <cellStyle name="Milliers 9 2" xfId="149"/>
    <cellStyle name="Motif" xfId="157"/>
    <cellStyle name="Neutral" xfId="8"/>
    <cellStyle name="Normal" xfId="0" builtinId="0"/>
    <cellStyle name="Normal 10" xfId="166"/>
    <cellStyle name="Normal 2" xfId="19"/>
    <cellStyle name="Normal 2 2" xfId="110"/>
    <cellStyle name="Normal 2 2 2" xfId="111"/>
    <cellStyle name="Normal 2 2 3" xfId="112"/>
    <cellStyle name="Normal 2 3" xfId="113"/>
    <cellStyle name="Normal 2 3 2" xfId="114"/>
    <cellStyle name="Normal 2 3 3" xfId="115"/>
    <cellStyle name="Normal 2 3 3 2" xfId="116"/>
    <cellStyle name="Normal 2 3 3 3" xfId="117"/>
    <cellStyle name="Normal 2 3 3_Graphique_2" xfId="118"/>
    <cellStyle name="Normal 2 3 4" xfId="119"/>
    <cellStyle name="Normal 2 3_Graphique_2" xfId="120"/>
    <cellStyle name="Normal 2 4" xfId="121"/>
    <cellStyle name="Normal 2 5" xfId="109"/>
    <cellStyle name="Normal 2_Graphique_2" xfId="122"/>
    <cellStyle name="Normal 3" xfId="123"/>
    <cellStyle name="Normal 3 2" xfId="124"/>
    <cellStyle name="Normal 3 3" xfId="125"/>
    <cellStyle name="Normal 3 4" xfId="126"/>
    <cellStyle name="Normal 3_Feuil3" xfId="127"/>
    <cellStyle name="Normal 4" xfId="128"/>
    <cellStyle name="Normal 5" xfId="129"/>
    <cellStyle name="Normal 6" xfId="24"/>
    <cellStyle name="Normal 7" xfId="152"/>
    <cellStyle name="Normal 7 2" xfId="159"/>
    <cellStyle name="Normal 8" xfId="161"/>
    <cellStyle name="Normal 9" xfId="163"/>
    <cellStyle name="Normal_2-BS" xfId="168"/>
    <cellStyle name="Normal_AGREGATS_08_SEMIDEF" xfId="153"/>
    <cellStyle name="Note" xfId="130"/>
    <cellStyle name="Output" xfId="9"/>
    <cellStyle name="Pourcentage" xfId="1" builtinId="5"/>
    <cellStyle name="Pourcentage 10" xfId="167"/>
    <cellStyle name="Pourcentage 2" xfId="132"/>
    <cellStyle name="Pourcentage 2 2" xfId="133"/>
    <cellStyle name="Pourcentage 2 2 2" xfId="134"/>
    <cellStyle name="Pourcentage 2 3" xfId="135"/>
    <cellStyle name="Pourcentage 2 3 2" xfId="136"/>
    <cellStyle name="Pourcentage 2 3 2 2" xfId="137"/>
    <cellStyle name="Pourcentage 2 4" xfId="22"/>
    <cellStyle name="Pourcentage 3" xfId="138"/>
    <cellStyle name="Pourcentage 3 2" xfId="139"/>
    <cellStyle name="Pourcentage 3 2 2" xfId="140"/>
    <cellStyle name="Pourcentage 4" xfId="141"/>
    <cellStyle name="Pourcentage 5" xfId="142"/>
    <cellStyle name="Pourcentage 6" xfId="143"/>
    <cellStyle name="Pourcentage 6 2" xfId="150"/>
    <cellStyle name="Pourcentage 7" xfId="131"/>
    <cellStyle name="Pourcentage 8" xfId="154"/>
    <cellStyle name="Pourcentage 8 2" xfId="158"/>
    <cellStyle name="Pourcentage 9" xfId="164"/>
    <cellStyle name="Résultat" xfId="23"/>
    <cellStyle name="Title" xfId="144"/>
    <cellStyle name="Titre 2" xfId="21"/>
    <cellStyle name="Total" xfId="12" builtinId="25" customBuiltin="1"/>
    <cellStyle name="Total 2" xfId="145"/>
    <cellStyle name="Total 3" xfId="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 3'!$B$1</c:f>
              <c:strCache>
                <c:ptCount val="1"/>
                <c:pt idx="0">
                  <c:v>Contribution de la productivité des branches (effet intra-branches)</c:v>
                </c:pt>
              </c:strCache>
            </c:strRef>
          </c:tx>
          <c:spPr>
            <a:ln w="28575" cap="rnd">
              <a:solidFill>
                <a:schemeClr val="accent3"/>
              </a:solidFill>
              <a:round/>
            </a:ln>
            <a:effectLst/>
          </c:spPr>
          <c:marker>
            <c:symbol val="none"/>
          </c:marker>
          <c:cat>
            <c:strRef>
              <c:f>'graph 3'!$A$2:$A$68</c:f>
              <c:strCache>
                <c:ptCount val="67"/>
                <c:pt idx="0">
                  <c:v>2005T1</c:v>
                </c:pt>
                <c:pt idx="1">
                  <c:v>2005T2</c:v>
                </c:pt>
                <c:pt idx="2">
                  <c:v>2005T3</c:v>
                </c:pt>
                <c:pt idx="3">
                  <c:v>2005T4</c:v>
                </c:pt>
                <c:pt idx="4">
                  <c:v>2006T1</c:v>
                </c:pt>
                <c:pt idx="5">
                  <c:v>2006T2</c:v>
                </c:pt>
                <c:pt idx="6">
                  <c:v>2006T3</c:v>
                </c:pt>
                <c:pt idx="7">
                  <c:v>2006T4</c:v>
                </c:pt>
                <c:pt idx="8">
                  <c:v>2007T1</c:v>
                </c:pt>
                <c:pt idx="9">
                  <c:v>2007T2</c:v>
                </c:pt>
                <c:pt idx="10">
                  <c:v>2007T3</c:v>
                </c:pt>
                <c:pt idx="11">
                  <c:v>2007T4</c:v>
                </c:pt>
                <c:pt idx="12">
                  <c:v>2008T1</c:v>
                </c:pt>
                <c:pt idx="13">
                  <c:v>2008T2</c:v>
                </c:pt>
                <c:pt idx="14">
                  <c:v>2008T3</c:v>
                </c:pt>
                <c:pt idx="15">
                  <c:v>2008T4</c:v>
                </c:pt>
                <c:pt idx="16">
                  <c:v>2009T1</c:v>
                </c:pt>
                <c:pt idx="17">
                  <c:v>2009T2</c:v>
                </c:pt>
                <c:pt idx="18">
                  <c:v>2009T3</c:v>
                </c:pt>
                <c:pt idx="19">
                  <c:v>2009T4</c:v>
                </c:pt>
                <c:pt idx="20">
                  <c:v>2010T1</c:v>
                </c:pt>
                <c:pt idx="21">
                  <c:v>2010T2</c:v>
                </c:pt>
                <c:pt idx="22">
                  <c:v>2010T3</c:v>
                </c:pt>
                <c:pt idx="23">
                  <c:v>2010T4</c:v>
                </c:pt>
                <c:pt idx="24">
                  <c:v>2011T1</c:v>
                </c:pt>
                <c:pt idx="25">
                  <c:v>2011T2</c:v>
                </c:pt>
                <c:pt idx="26">
                  <c:v>2011T3</c:v>
                </c:pt>
                <c:pt idx="27">
                  <c:v>2011T4</c:v>
                </c:pt>
                <c:pt idx="28">
                  <c:v>2012T1</c:v>
                </c:pt>
                <c:pt idx="29">
                  <c:v>2012T2</c:v>
                </c:pt>
                <c:pt idx="30">
                  <c:v>2012T3</c:v>
                </c:pt>
                <c:pt idx="31">
                  <c:v>2012T4</c:v>
                </c:pt>
                <c:pt idx="32">
                  <c:v>2013T1</c:v>
                </c:pt>
                <c:pt idx="33">
                  <c:v>2013T2</c:v>
                </c:pt>
                <c:pt idx="34">
                  <c:v>2013T3</c:v>
                </c:pt>
                <c:pt idx="35">
                  <c:v>2013T4</c:v>
                </c:pt>
                <c:pt idx="36">
                  <c:v>2014T1</c:v>
                </c:pt>
                <c:pt idx="37">
                  <c:v>2014T2</c:v>
                </c:pt>
                <c:pt idx="38">
                  <c:v>2014T3</c:v>
                </c:pt>
                <c:pt idx="39">
                  <c:v>2014T4</c:v>
                </c:pt>
                <c:pt idx="40">
                  <c:v>2015T1</c:v>
                </c:pt>
                <c:pt idx="41">
                  <c:v>2015T2</c:v>
                </c:pt>
                <c:pt idx="42">
                  <c:v>2015T3</c:v>
                </c:pt>
                <c:pt idx="43">
                  <c:v>2015T4</c:v>
                </c:pt>
                <c:pt idx="44">
                  <c:v>2016T1</c:v>
                </c:pt>
                <c:pt idx="45">
                  <c:v>2016T2</c:v>
                </c:pt>
                <c:pt idx="46">
                  <c:v>2016T3</c:v>
                </c:pt>
                <c:pt idx="47">
                  <c:v>2016T4</c:v>
                </c:pt>
                <c:pt idx="48">
                  <c:v>2017T1</c:v>
                </c:pt>
                <c:pt idx="49">
                  <c:v>2017T2</c:v>
                </c:pt>
                <c:pt idx="50">
                  <c:v>2017T3</c:v>
                </c:pt>
                <c:pt idx="51">
                  <c:v>2017T4</c:v>
                </c:pt>
                <c:pt idx="52">
                  <c:v>2018T1</c:v>
                </c:pt>
                <c:pt idx="53">
                  <c:v>2018T2</c:v>
                </c:pt>
                <c:pt idx="54">
                  <c:v>2018T3</c:v>
                </c:pt>
                <c:pt idx="55">
                  <c:v>2018T4</c:v>
                </c:pt>
                <c:pt idx="56">
                  <c:v>2019T1</c:v>
                </c:pt>
                <c:pt idx="57">
                  <c:v>2019T2</c:v>
                </c:pt>
                <c:pt idx="58">
                  <c:v>2019T3</c:v>
                </c:pt>
                <c:pt idx="59">
                  <c:v>2019T4</c:v>
                </c:pt>
                <c:pt idx="60">
                  <c:v>2020T1</c:v>
                </c:pt>
                <c:pt idx="61">
                  <c:v>2020T2</c:v>
                </c:pt>
                <c:pt idx="62">
                  <c:v>2020T3</c:v>
                </c:pt>
                <c:pt idx="63">
                  <c:v>2020T4</c:v>
                </c:pt>
                <c:pt idx="64">
                  <c:v>2021T1</c:v>
                </c:pt>
                <c:pt idx="65">
                  <c:v>2021T2</c:v>
                </c:pt>
                <c:pt idx="66">
                  <c:v>2021T3</c:v>
                </c:pt>
              </c:strCache>
            </c:strRef>
          </c:cat>
          <c:val>
            <c:numRef>
              <c:f>'graph 3'!$B$2:$B$68</c:f>
              <c:numCache>
                <c:formatCode>0.0%</c:formatCode>
                <c:ptCount val="67"/>
                <c:pt idx="0">
                  <c:v>-8.7008498859557221E-2</c:v>
                </c:pt>
                <c:pt idx="1">
                  <c:v>-8.7511029694921083E-2</c:v>
                </c:pt>
                <c:pt idx="2">
                  <c:v>-8.4743817035065297E-2</c:v>
                </c:pt>
                <c:pt idx="3">
                  <c:v>-7.7235987549378882E-2</c:v>
                </c:pt>
                <c:pt idx="4">
                  <c:v>-6.9159751364800848E-2</c:v>
                </c:pt>
                <c:pt idx="5">
                  <c:v>-6.0594649465534736E-2</c:v>
                </c:pt>
                <c:pt idx="6">
                  <c:v>-6.6360514995128531E-2</c:v>
                </c:pt>
                <c:pt idx="7">
                  <c:v>-6.2818664458288306E-2</c:v>
                </c:pt>
                <c:pt idx="8">
                  <c:v>-6.0014703717101381E-2</c:v>
                </c:pt>
                <c:pt idx="9">
                  <c:v>-5.8293983293280699E-2</c:v>
                </c:pt>
                <c:pt idx="10">
                  <c:v>-5.8362334299061437E-2</c:v>
                </c:pt>
                <c:pt idx="11">
                  <c:v>-5.8532776471963976E-2</c:v>
                </c:pt>
                <c:pt idx="12">
                  <c:v>-5.3712705763269628E-2</c:v>
                </c:pt>
                <c:pt idx="13">
                  <c:v>-6.0117757926881892E-2</c:v>
                </c:pt>
                <c:pt idx="14">
                  <c:v>-6.183123930462877E-2</c:v>
                </c:pt>
                <c:pt idx="15">
                  <c:v>-7.7233456761194128E-2</c:v>
                </c:pt>
                <c:pt idx="16">
                  <c:v>-9.1794677156705987E-2</c:v>
                </c:pt>
                <c:pt idx="17">
                  <c:v>-8.7436241992653541E-2</c:v>
                </c:pt>
                <c:pt idx="18">
                  <c:v>-8.2666782412941772E-2</c:v>
                </c:pt>
                <c:pt idx="19">
                  <c:v>-7.4315967280710521E-2</c:v>
                </c:pt>
                <c:pt idx="20">
                  <c:v>-7.1139314325395192E-2</c:v>
                </c:pt>
                <c:pt idx="21">
                  <c:v>-6.9457594937645445E-2</c:v>
                </c:pt>
                <c:pt idx="22">
                  <c:v>-6.3988725146266426E-2</c:v>
                </c:pt>
                <c:pt idx="23">
                  <c:v>-5.9426914908595127E-2</c:v>
                </c:pt>
                <c:pt idx="24">
                  <c:v>-5.2019684788170678E-2</c:v>
                </c:pt>
                <c:pt idx="25">
                  <c:v>-5.3502735814207614E-2</c:v>
                </c:pt>
                <c:pt idx="26">
                  <c:v>-5.0638933367135375E-2</c:v>
                </c:pt>
                <c:pt idx="27">
                  <c:v>-4.8330544838860935E-2</c:v>
                </c:pt>
                <c:pt idx="28">
                  <c:v>-4.7199077827705965E-2</c:v>
                </c:pt>
                <c:pt idx="29">
                  <c:v>-4.752270863590994E-2</c:v>
                </c:pt>
                <c:pt idx="30">
                  <c:v>-4.3266430719362738E-2</c:v>
                </c:pt>
                <c:pt idx="31">
                  <c:v>-4.33866645802208E-2</c:v>
                </c:pt>
                <c:pt idx="32">
                  <c:v>-4.30655925614895E-2</c:v>
                </c:pt>
                <c:pt idx="33">
                  <c:v>-3.3990000172162388E-2</c:v>
                </c:pt>
                <c:pt idx="34">
                  <c:v>-3.4846457505734604E-2</c:v>
                </c:pt>
                <c:pt idx="35">
                  <c:v>-3.1216988415843819E-2</c:v>
                </c:pt>
                <c:pt idx="36">
                  <c:v>-3.1318164905129169E-2</c:v>
                </c:pt>
                <c:pt idx="37">
                  <c:v>-3.022981313091147E-2</c:v>
                </c:pt>
                <c:pt idx="38">
                  <c:v>-2.3365747229356221E-2</c:v>
                </c:pt>
                <c:pt idx="39">
                  <c:v>-2.23867753470934E-2</c:v>
                </c:pt>
                <c:pt idx="40">
                  <c:v>-1.6928426443217175E-2</c:v>
                </c:pt>
                <c:pt idx="41">
                  <c:v>-1.8408853736247285E-2</c:v>
                </c:pt>
                <c:pt idx="42">
                  <c:v>-1.638557834242238E-2</c:v>
                </c:pt>
                <c:pt idx="43">
                  <c:v>-1.646873069208489E-2</c:v>
                </c:pt>
                <c:pt idx="44">
                  <c:v>-9.5366745210478353E-3</c:v>
                </c:pt>
                <c:pt idx="45">
                  <c:v>-1.3845177620467773E-2</c:v>
                </c:pt>
                <c:pt idx="46">
                  <c:v>-1.3653031024854337E-2</c:v>
                </c:pt>
                <c:pt idx="47">
                  <c:v>-9.7219814334092956E-3</c:v>
                </c:pt>
                <c:pt idx="48">
                  <c:v>-4.9003152297517234E-3</c:v>
                </c:pt>
                <c:pt idx="49">
                  <c:v>9.2197026284094067E-4</c:v>
                </c:pt>
                <c:pt idx="50">
                  <c:v>3.5777097747742171E-3</c:v>
                </c:pt>
                <c:pt idx="51">
                  <c:v>8.4678452134556784E-3</c:v>
                </c:pt>
                <c:pt idx="52">
                  <c:v>2.546164258917297E-3</c:v>
                </c:pt>
                <c:pt idx="53">
                  <c:v>3.1422499321742247E-3</c:v>
                </c:pt>
                <c:pt idx="54">
                  <c:v>3.6056688433831786E-3</c:v>
                </c:pt>
                <c:pt idx="55">
                  <c:v>9.6106744809148215E-3</c:v>
                </c:pt>
                <c:pt idx="56">
                  <c:v>1.2400161662943505E-2</c:v>
                </c:pt>
                <c:pt idx="57">
                  <c:v>1.6012650469550124E-2</c:v>
                </c:pt>
                <c:pt idx="58">
                  <c:v>1.112477542166888E-2</c:v>
                </c:pt>
                <c:pt idx="59">
                  <c:v>0</c:v>
                </c:pt>
                <c:pt idx="60">
                  <c:v>-2.7554291245148434E-2</c:v>
                </c:pt>
                <c:pt idx="61">
                  <c:v>2.5505192190870062E-2</c:v>
                </c:pt>
                <c:pt idx="62">
                  <c:v>-3.8170839011125481E-3</c:v>
                </c:pt>
                <c:pt idx="63">
                  <c:v>8.6036057919664007E-3</c:v>
                </c:pt>
                <c:pt idx="64">
                  <c:v>8.8872921077372807E-3</c:v>
                </c:pt>
                <c:pt idx="65">
                  <c:v>8.2241317503082886E-3</c:v>
                </c:pt>
                <c:pt idx="66">
                  <c:v>-6.9210037673594089E-3</c:v>
                </c:pt>
              </c:numCache>
            </c:numRef>
          </c:val>
          <c:smooth val="0"/>
          <c:extLst>
            <c:ext xmlns:c16="http://schemas.microsoft.com/office/drawing/2014/chart" uri="{C3380CC4-5D6E-409C-BE32-E72D297353CC}">
              <c16:uniqueId val="{00000000-E021-4443-B804-3830FDCCB2C6}"/>
            </c:ext>
          </c:extLst>
        </c:ser>
        <c:ser>
          <c:idx val="1"/>
          <c:order val="1"/>
          <c:tx>
            <c:strRef>
              <c:f>'graph 3'!$C$1</c:f>
              <c:strCache>
                <c:ptCount val="1"/>
                <c:pt idx="0">
                  <c:v>Effet de composition</c:v>
                </c:pt>
              </c:strCache>
            </c:strRef>
          </c:tx>
          <c:spPr>
            <a:ln w="28575" cap="rnd">
              <a:solidFill>
                <a:schemeClr val="accent2"/>
              </a:solidFill>
              <a:round/>
            </a:ln>
            <a:effectLst/>
          </c:spPr>
          <c:marker>
            <c:symbol val="none"/>
          </c:marker>
          <c:cat>
            <c:strRef>
              <c:f>'graph 3'!$A$2:$A$68</c:f>
              <c:strCache>
                <c:ptCount val="67"/>
                <c:pt idx="0">
                  <c:v>2005T1</c:v>
                </c:pt>
                <c:pt idx="1">
                  <c:v>2005T2</c:v>
                </c:pt>
                <c:pt idx="2">
                  <c:v>2005T3</c:v>
                </c:pt>
                <c:pt idx="3">
                  <c:v>2005T4</c:v>
                </c:pt>
                <c:pt idx="4">
                  <c:v>2006T1</c:v>
                </c:pt>
                <c:pt idx="5">
                  <c:v>2006T2</c:v>
                </c:pt>
                <c:pt idx="6">
                  <c:v>2006T3</c:v>
                </c:pt>
                <c:pt idx="7">
                  <c:v>2006T4</c:v>
                </c:pt>
                <c:pt idx="8">
                  <c:v>2007T1</c:v>
                </c:pt>
                <c:pt idx="9">
                  <c:v>2007T2</c:v>
                </c:pt>
                <c:pt idx="10">
                  <c:v>2007T3</c:v>
                </c:pt>
                <c:pt idx="11">
                  <c:v>2007T4</c:v>
                </c:pt>
                <c:pt idx="12">
                  <c:v>2008T1</c:v>
                </c:pt>
                <c:pt idx="13">
                  <c:v>2008T2</c:v>
                </c:pt>
                <c:pt idx="14">
                  <c:v>2008T3</c:v>
                </c:pt>
                <c:pt idx="15">
                  <c:v>2008T4</c:v>
                </c:pt>
                <c:pt idx="16">
                  <c:v>2009T1</c:v>
                </c:pt>
                <c:pt idx="17">
                  <c:v>2009T2</c:v>
                </c:pt>
                <c:pt idx="18">
                  <c:v>2009T3</c:v>
                </c:pt>
                <c:pt idx="19">
                  <c:v>2009T4</c:v>
                </c:pt>
                <c:pt idx="20">
                  <c:v>2010T1</c:v>
                </c:pt>
                <c:pt idx="21">
                  <c:v>2010T2</c:v>
                </c:pt>
                <c:pt idx="22">
                  <c:v>2010T3</c:v>
                </c:pt>
                <c:pt idx="23">
                  <c:v>2010T4</c:v>
                </c:pt>
                <c:pt idx="24">
                  <c:v>2011T1</c:v>
                </c:pt>
                <c:pt idx="25">
                  <c:v>2011T2</c:v>
                </c:pt>
                <c:pt idx="26">
                  <c:v>2011T3</c:v>
                </c:pt>
                <c:pt idx="27">
                  <c:v>2011T4</c:v>
                </c:pt>
                <c:pt idx="28">
                  <c:v>2012T1</c:v>
                </c:pt>
                <c:pt idx="29">
                  <c:v>2012T2</c:v>
                </c:pt>
                <c:pt idx="30">
                  <c:v>2012T3</c:v>
                </c:pt>
                <c:pt idx="31">
                  <c:v>2012T4</c:v>
                </c:pt>
                <c:pt idx="32">
                  <c:v>2013T1</c:v>
                </c:pt>
                <c:pt idx="33">
                  <c:v>2013T2</c:v>
                </c:pt>
                <c:pt idx="34">
                  <c:v>2013T3</c:v>
                </c:pt>
                <c:pt idx="35">
                  <c:v>2013T4</c:v>
                </c:pt>
                <c:pt idx="36">
                  <c:v>2014T1</c:v>
                </c:pt>
                <c:pt idx="37">
                  <c:v>2014T2</c:v>
                </c:pt>
                <c:pt idx="38">
                  <c:v>2014T3</c:v>
                </c:pt>
                <c:pt idx="39">
                  <c:v>2014T4</c:v>
                </c:pt>
                <c:pt idx="40">
                  <c:v>2015T1</c:v>
                </c:pt>
                <c:pt idx="41">
                  <c:v>2015T2</c:v>
                </c:pt>
                <c:pt idx="42">
                  <c:v>2015T3</c:v>
                </c:pt>
                <c:pt idx="43">
                  <c:v>2015T4</c:v>
                </c:pt>
                <c:pt idx="44">
                  <c:v>2016T1</c:v>
                </c:pt>
                <c:pt idx="45">
                  <c:v>2016T2</c:v>
                </c:pt>
                <c:pt idx="46">
                  <c:v>2016T3</c:v>
                </c:pt>
                <c:pt idx="47">
                  <c:v>2016T4</c:v>
                </c:pt>
                <c:pt idx="48">
                  <c:v>2017T1</c:v>
                </c:pt>
                <c:pt idx="49">
                  <c:v>2017T2</c:v>
                </c:pt>
                <c:pt idx="50">
                  <c:v>2017T3</c:v>
                </c:pt>
                <c:pt idx="51">
                  <c:v>2017T4</c:v>
                </c:pt>
                <c:pt idx="52">
                  <c:v>2018T1</c:v>
                </c:pt>
                <c:pt idx="53">
                  <c:v>2018T2</c:v>
                </c:pt>
                <c:pt idx="54">
                  <c:v>2018T3</c:v>
                </c:pt>
                <c:pt idx="55">
                  <c:v>2018T4</c:v>
                </c:pt>
                <c:pt idx="56">
                  <c:v>2019T1</c:v>
                </c:pt>
                <c:pt idx="57">
                  <c:v>2019T2</c:v>
                </c:pt>
                <c:pt idx="58">
                  <c:v>2019T3</c:v>
                </c:pt>
                <c:pt idx="59">
                  <c:v>2019T4</c:v>
                </c:pt>
                <c:pt idx="60">
                  <c:v>2020T1</c:v>
                </c:pt>
                <c:pt idx="61">
                  <c:v>2020T2</c:v>
                </c:pt>
                <c:pt idx="62">
                  <c:v>2020T3</c:v>
                </c:pt>
                <c:pt idx="63">
                  <c:v>2020T4</c:v>
                </c:pt>
                <c:pt idx="64">
                  <c:v>2021T1</c:v>
                </c:pt>
                <c:pt idx="65">
                  <c:v>2021T2</c:v>
                </c:pt>
                <c:pt idx="66">
                  <c:v>2021T3</c:v>
                </c:pt>
              </c:strCache>
            </c:strRef>
          </c:cat>
          <c:val>
            <c:numRef>
              <c:f>'graph 3'!$C$2:$C$68</c:f>
              <c:numCache>
                <c:formatCode>0.0%</c:formatCode>
                <c:ptCount val="67"/>
                <c:pt idx="0">
                  <c:v>6.2989492962066962E-3</c:v>
                </c:pt>
                <c:pt idx="1">
                  <c:v>6.1071545434019468E-3</c:v>
                </c:pt>
                <c:pt idx="2">
                  <c:v>5.9123528718615318E-3</c:v>
                </c:pt>
                <c:pt idx="3">
                  <c:v>5.8001867181549987E-3</c:v>
                </c:pt>
                <c:pt idx="4">
                  <c:v>5.6249299902791372E-3</c:v>
                </c:pt>
                <c:pt idx="5">
                  <c:v>5.7837716148984039E-3</c:v>
                </c:pt>
                <c:pt idx="6">
                  <c:v>5.6532477836781225E-3</c:v>
                </c:pt>
                <c:pt idx="7">
                  <c:v>5.5721930322597483E-3</c:v>
                </c:pt>
                <c:pt idx="8">
                  <c:v>5.7104892953648784E-3</c:v>
                </c:pt>
                <c:pt idx="9">
                  <c:v>5.5914353471530776E-3</c:v>
                </c:pt>
                <c:pt idx="10">
                  <c:v>5.1675131441919174E-3</c:v>
                </c:pt>
                <c:pt idx="11">
                  <c:v>4.7512898418821184E-3</c:v>
                </c:pt>
                <c:pt idx="12">
                  <c:v>4.141711861762298E-3</c:v>
                </c:pt>
                <c:pt idx="13">
                  <c:v>3.6916801449600328E-3</c:v>
                </c:pt>
                <c:pt idx="14">
                  <c:v>3.3636549484525667E-3</c:v>
                </c:pt>
                <c:pt idx="15">
                  <c:v>2.8998806279290227E-3</c:v>
                </c:pt>
                <c:pt idx="16">
                  <c:v>3.0840118959149362E-3</c:v>
                </c:pt>
                <c:pt idx="17">
                  <c:v>3.3418825099551311E-3</c:v>
                </c:pt>
                <c:pt idx="18">
                  <c:v>3.5537864028057139E-3</c:v>
                </c:pt>
                <c:pt idx="19">
                  <c:v>3.1269270237568548E-3</c:v>
                </c:pt>
                <c:pt idx="20">
                  <c:v>3.084770691417044E-3</c:v>
                </c:pt>
                <c:pt idx="21">
                  <c:v>2.9002753498220128E-3</c:v>
                </c:pt>
                <c:pt idx="22">
                  <c:v>2.8017658809288016E-3</c:v>
                </c:pt>
                <c:pt idx="23">
                  <c:v>2.3772985596278544E-3</c:v>
                </c:pt>
                <c:pt idx="24">
                  <c:v>2.433769527862264E-3</c:v>
                </c:pt>
                <c:pt idx="25">
                  <c:v>2.4468672692912821E-3</c:v>
                </c:pt>
                <c:pt idx="26">
                  <c:v>2.5428644939184536E-3</c:v>
                </c:pt>
                <c:pt idx="27">
                  <c:v>2.8067375804472607E-3</c:v>
                </c:pt>
                <c:pt idx="28">
                  <c:v>2.8239598763575295E-3</c:v>
                </c:pt>
                <c:pt idx="29">
                  <c:v>3.0562325989433058E-3</c:v>
                </c:pt>
                <c:pt idx="30">
                  <c:v>3.4475305550238826E-3</c:v>
                </c:pt>
                <c:pt idx="31">
                  <c:v>3.6561041197840207E-3</c:v>
                </c:pt>
                <c:pt idx="32">
                  <c:v>3.9022160264702865E-3</c:v>
                </c:pt>
                <c:pt idx="33">
                  <c:v>3.9231912819751935E-3</c:v>
                </c:pt>
                <c:pt idx="34">
                  <c:v>3.9188173495730292E-3</c:v>
                </c:pt>
                <c:pt idx="35">
                  <c:v>3.8093418582169263E-3</c:v>
                </c:pt>
                <c:pt idx="36">
                  <c:v>3.5671347583673312E-3</c:v>
                </c:pt>
                <c:pt idx="37">
                  <c:v>3.2790497325890619E-3</c:v>
                </c:pt>
                <c:pt idx="38">
                  <c:v>3.0716361966672961E-3</c:v>
                </c:pt>
                <c:pt idx="39">
                  <c:v>3.2633059184650577E-3</c:v>
                </c:pt>
                <c:pt idx="40">
                  <c:v>3.2699936766612805E-3</c:v>
                </c:pt>
                <c:pt idx="41">
                  <c:v>3.3031753603558187E-3</c:v>
                </c:pt>
                <c:pt idx="42">
                  <c:v>3.4836989805199095E-3</c:v>
                </c:pt>
                <c:pt idx="43">
                  <c:v>3.3431879187773043E-3</c:v>
                </c:pt>
                <c:pt idx="44">
                  <c:v>3.5035534205406747E-3</c:v>
                </c:pt>
                <c:pt idx="45">
                  <c:v>3.2383646607062316E-3</c:v>
                </c:pt>
                <c:pt idx="46">
                  <c:v>2.6630076590609562E-3</c:v>
                </c:pt>
                <c:pt idx="47">
                  <c:v>1.7184126389019527E-3</c:v>
                </c:pt>
                <c:pt idx="48">
                  <c:v>7.455954613816494E-4</c:v>
                </c:pt>
                <c:pt idx="49">
                  <c:v>-2.3921112113082913E-5</c:v>
                </c:pt>
                <c:pt idx="50">
                  <c:v>-2.3890050165056127E-4</c:v>
                </c:pt>
                <c:pt idx="51">
                  <c:v>-3.4437127409664436E-4</c:v>
                </c:pt>
                <c:pt idx="52">
                  <c:v>-1.5946057848584467E-4</c:v>
                </c:pt>
                <c:pt idx="53">
                  <c:v>1.8011806163220899E-4</c:v>
                </c:pt>
                <c:pt idx="54">
                  <c:v>5.4252199166084851E-4</c:v>
                </c:pt>
                <c:pt idx="55">
                  <c:v>6.8734275971665457E-4</c:v>
                </c:pt>
                <c:pt idx="56">
                  <c:v>4.9150287633539227E-4</c:v>
                </c:pt>
                <c:pt idx="57">
                  <c:v>1.9097934786975045E-4</c:v>
                </c:pt>
                <c:pt idx="58">
                  <c:v>-2.3789856526501674E-5</c:v>
                </c:pt>
                <c:pt idx="59">
                  <c:v>0</c:v>
                </c:pt>
                <c:pt idx="60">
                  <c:v>5.1522483764060859E-3</c:v>
                </c:pt>
                <c:pt idx="61">
                  <c:v>2.3584356987566061E-2</c:v>
                </c:pt>
                <c:pt idx="62">
                  <c:v>5.5217512620618376E-3</c:v>
                </c:pt>
                <c:pt idx="63">
                  <c:v>1.4887280627317116E-2</c:v>
                </c:pt>
                <c:pt idx="64">
                  <c:v>1.5891991962740184E-2</c:v>
                </c:pt>
                <c:pt idx="65">
                  <c:v>1.3551205736661548E-2</c:v>
                </c:pt>
                <c:pt idx="66">
                  <c:v>1.1818074059165512E-3</c:v>
                </c:pt>
              </c:numCache>
            </c:numRef>
          </c:val>
          <c:smooth val="0"/>
          <c:extLst>
            <c:ext xmlns:c16="http://schemas.microsoft.com/office/drawing/2014/chart" uri="{C3380CC4-5D6E-409C-BE32-E72D297353CC}">
              <c16:uniqueId val="{00000001-E021-4443-B804-3830FDCCB2C6}"/>
            </c:ext>
          </c:extLst>
        </c:ser>
        <c:ser>
          <c:idx val="2"/>
          <c:order val="2"/>
          <c:tx>
            <c:strRef>
              <c:f>'graph 3'!$D$1</c:f>
              <c:strCache>
                <c:ptCount val="1"/>
                <c:pt idx="0">
                  <c:v>Ecart de productivité (% par rapport à 19T4)</c:v>
                </c:pt>
              </c:strCache>
            </c:strRef>
          </c:tx>
          <c:spPr>
            <a:ln w="28575" cap="rnd">
              <a:solidFill>
                <a:schemeClr val="accent1"/>
              </a:solidFill>
              <a:round/>
            </a:ln>
            <a:effectLst/>
          </c:spPr>
          <c:marker>
            <c:symbol val="none"/>
          </c:marker>
          <c:cat>
            <c:strRef>
              <c:f>'graph 3'!$A$2:$A$68</c:f>
              <c:strCache>
                <c:ptCount val="67"/>
                <c:pt idx="0">
                  <c:v>2005T1</c:v>
                </c:pt>
                <c:pt idx="1">
                  <c:v>2005T2</c:v>
                </c:pt>
                <c:pt idx="2">
                  <c:v>2005T3</c:v>
                </c:pt>
                <c:pt idx="3">
                  <c:v>2005T4</c:v>
                </c:pt>
                <c:pt idx="4">
                  <c:v>2006T1</c:v>
                </c:pt>
                <c:pt idx="5">
                  <c:v>2006T2</c:v>
                </c:pt>
                <c:pt idx="6">
                  <c:v>2006T3</c:v>
                </c:pt>
                <c:pt idx="7">
                  <c:v>2006T4</c:v>
                </c:pt>
                <c:pt idx="8">
                  <c:v>2007T1</c:v>
                </c:pt>
                <c:pt idx="9">
                  <c:v>2007T2</c:v>
                </c:pt>
                <c:pt idx="10">
                  <c:v>2007T3</c:v>
                </c:pt>
                <c:pt idx="11">
                  <c:v>2007T4</c:v>
                </c:pt>
                <c:pt idx="12">
                  <c:v>2008T1</c:v>
                </c:pt>
                <c:pt idx="13">
                  <c:v>2008T2</c:v>
                </c:pt>
                <c:pt idx="14">
                  <c:v>2008T3</c:v>
                </c:pt>
                <c:pt idx="15">
                  <c:v>2008T4</c:v>
                </c:pt>
                <c:pt idx="16">
                  <c:v>2009T1</c:v>
                </c:pt>
                <c:pt idx="17">
                  <c:v>2009T2</c:v>
                </c:pt>
                <c:pt idx="18">
                  <c:v>2009T3</c:v>
                </c:pt>
                <c:pt idx="19">
                  <c:v>2009T4</c:v>
                </c:pt>
                <c:pt idx="20">
                  <c:v>2010T1</c:v>
                </c:pt>
                <c:pt idx="21">
                  <c:v>2010T2</c:v>
                </c:pt>
                <c:pt idx="22">
                  <c:v>2010T3</c:v>
                </c:pt>
                <c:pt idx="23">
                  <c:v>2010T4</c:v>
                </c:pt>
                <c:pt idx="24">
                  <c:v>2011T1</c:v>
                </c:pt>
                <c:pt idx="25">
                  <c:v>2011T2</c:v>
                </c:pt>
                <c:pt idx="26">
                  <c:v>2011T3</c:v>
                </c:pt>
                <c:pt idx="27">
                  <c:v>2011T4</c:v>
                </c:pt>
                <c:pt idx="28">
                  <c:v>2012T1</c:v>
                </c:pt>
                <c:pt idx="29">
                  <c:v>2012T2</c:v>
                </c:pt>
                <c:pt idx="30">
                  <c:v>2012T3</c:v>
                </c:pt>
                <c:pt idx="31">
                  <c:v>2012T4</c:v>
                </c:pt>
                <c:pt idx="32">
                  <c:v>2013T1</c:v>
                </c:pt>
                <c:pt idx="33">
                  <c:v>2013T2</c:v>
                </c:pt>
                <c:pt idx="34">
                  <c:v>2013T3</c:v>
                </c:pt>
                <c:pt idx="35">
                  <c:v>2013T4</c:v>
                </c:pt>
                <c:pt idx="36">
                  <c:v>2014T1</c:v>
                </c:pt>
                <c:pt idx="37">
                  <c:v>2014T2</c:v>
                </c:pt>
                <c:pt idx="38">
                  <c:v>2014T3</c:v>
                </c:pt>
                <c:pt idx="39">
                  <c:v>2014T4</c:v>
                </c:pt>
                <c:pt idx="40">
                  <c:v>2015T1</c:v>
                </c:pt>
                <c:pt idx="41">
                  <c:v>2015T2</c:v>
                </c:pt>
                <c:pt idx="42">
                  <c:v>2015T3</c:v>
                </c:pt>
                <c:pt idx="43">
                  <c:v>2015T4</c:v>
                </c:pt>
                <c:pt idx="44">
                  <c:v>2016T1</c:v>
                </c:pt>
                <c:pt idx="45">
                  <c:v>2016T2</c:v>
                </c:pt>
                <c:pt idx="46">
                  <c:v>2016T3</c:v>
                </c:pt>
                <c:pt idx="47">
                  <c:v>2016T4</c:v>
                </c:pt>
                <c:pt idx="48">
                  <c:v>2017T1</c:v>
                </c:pt>
                <c:pt idx="49">
                  <c:v>2017T2</c:v>
                </c:pt>
                <c:pt idx="50">
                  <c:v>2017T3</c:v>
                </c:pt>
                <c:pt idx="51">
                  <c:v>2017T4</c:v>
                </c:pt>
                <c:pt idx="52">
                  <c:v>2018T1</c:v>
                </c:pt>
                <c:pt idx="53">
                  <c:v>2018T2</c:v>
                </c:pt>
                <c:pt idx="54">
                  <c:v>2018T3</c:v>
                </c:pt>
                <c:pt idx="55">
                  <c:v>2018T4</c:v>
                </c:pt>
                <c:pt idx="56">
                  <c:v>2019T1</c:v>
                </c:pt>
                <c:pt idx="57">
                  <c:v>2019T2</c:v>
                </c:pt>
                <c:pt idx="58">
                  <c:v>2019T3</c:v>
                </c:pt>
                <c:pt idx="59">
                  <c:v>2019T4</c:v>
                </c:pt>
                <c:pt idx="60">
                  <c:v>2020T1</c:v>
                </c:pt>
                <c:pt idx="61">
                  <c:v>2020T2</c:v>
                </c:pt>
                <c:pt idx="62">
                  <c:v>2020T3</c:v>
                </c:pt>
                <c:pt idx="63">
                  <c:v>2020T4</c:v>
                </c:pt>
                <c:pt idx="64">
                  <c:v>2021T1</c:v>
                </c:pt>
                <c:pt idx="65">
                  <c:v>2021T2</c:v>
                </c:pt>
                <c:pt idx="66">
                  <c:v>2021T3</c:v>
                </c:pt>
              </c:strCache>
            </c:strRef>
          </c:cat>
          <c:val>
            <c:numRef>
              <c:f>'graph 3'!$D$2:$D$68</c:f>
              <c:numCache>
                <c:formatCode>0.0%</c:formatCode>
                <c:ptCount val="67"/>
                <c:pt idx="0">
                  <c:v>-8.0709549563350524E-2</c:v>
                </c:pt>
                <c:pt idx="1">
                  <c:v>-8.1403875151519131E-2</c:v>
                </c:pt>
                <c:pt idx="2">
                  <c:v>-7.883146416320376E-2</c:v>
                </c:pt>
                <c:pt idx="3">
                  <c:v>-7.1435800831223889E-2</c:v>
                </c:pt>
                <c:pt idx="4">
                  <c:v>-6.3534821374521711E-2</c:v>
                </c:pt>
                <c:pt idx="5">
                  <c:v>-5.4810877850636333E-2</c:v>
                </c:pt>
                <c:pt idx="6">
                  <c:v>-6.0707267211450408E-2</c:v>
                </c:pt>
                <c:pt idx="7">
                  <c:v>-5.724647142602856E-2</c:v>
                </c:pt>
                <c:pt idx="8">
                  <c:v>-5.4304214421736503E-2</c:v>
                </c:pt>
                <c:pt idx="9">
                  <c:v>-5.2702547946127623E-2</c:v>
                </c:pt>
                <c:pt idx="10">
                  <c:v>-5.3194821154869523E-2</c:v>
                </c:pt>
                <c:pt idx="11">
                  <c:v>-5.3781486630081858E-2</c:v>
                </c:pt>
                <c:pt idx="12">
                  <c:v>-4.9570993901507328E-2</c:v>
                </c:pt>
                <c:pt idx="13">
                  <c:v>-5.6426077781921859E-2</c:v>
                </c:pt>
                <c:pt idx="14">
                  <c:v>-5.8467584356176203E-2</c:v>
                </c:pt>
                <c:pt idx="15">
                  <c:v>-7.4333576133265106E-2</c:v>
                </c:pt>
                <c:pt idx="16">
                  <c:v>-8.871066526079105E-2</c:v>
                </c:pt>
                <c:pt idx="17">
                  <c:v>-8.4094359482698416E-2</c:v>
                </c:pt>
                <c:pt idx="18">
                  <c:v>-7.9112996010136064E-2</c:v>
                </c:pt>
                <c:pt idx="19">
                  <c:v>-7.1189040256953662E-2</c:v>
                </c:pt>
                <c:pt idx="20">
                  <c:v>-6.8054543633978143E-2</c:v>
                </c:pt>
                <c:pt idx="21">
                  <c:v>-6.6557319587823432E-2</c:v>
                </c:pt>
                <c:pt idx="22">
                  <c:v>-6.1186959265337626E-2</c:v>
                </c:pt>
                <c:pt idx="23">
                  <c:v>-5.7049616348967269E-2</c:v>
                </c:pt>
                <c:pt idx="24">
                  <c:v>-4.9585915260308415E-2</c:v>
                </c:pt>
                <c:pt idx="25">
                  <c:v>-5.1055868544916332E-2</c:v>
                </c:pt>
                <c:pt idx="26">
                  <c:v>-4.8096068873216921E-2</c:v>
                </c:pt>
                <c:pt idx="27">
                  <c:v>-4.5523807258413672E-2</c:v>
                </c:pt>
                <c:pt idx="28">
                  <c:v>-4.4375117951348436E-2</c:v>
                </c:pt>
                <c:pt idx="29">
                  <c:v>-4.4466476036966636E-2</c:v>
                </c:pt>
                <c:pt idx="30">
                  <c:v>-3.9818900164338852E-2</c:v>
                </c:pt>
                <c:pt idx="31">
                  <c:v>-3.9730560460436777E-2</c:v>
                </c:pt>
                <c:pt idx="32">
                  <c:v>-3.9163376535019216E-2</c:v>
                </c:pt>
                <c:pt idx="33">
                  <c:v>-3.0066808890187195E-2</c:v>
                </c:pt>
                <c:pt idx="34">
                  <c:v>-3.0927640156161576E-2</c:v>
                </c:pt>
                <c:pt idx="35">
                  <c:v>-2.7407646557626893E-2</c:v>
                </c:pt>
                <c:pt idx="36">
                  <c:v>-2.7751030146761838E-2</c:v>
                </c:pt>
                <c:pt idx="37">
                  <c:v>-2.6950763398322409E-2</c:v>
                </c:pt>
                <c:pt idx="38">
                  <c:v>-2.0294111032688925E-2</c:v>
                </c:pt>
                <c:pt idx="39">
                  <c:v>-1.9123469428628342E-2</c:v>
                </c:pt>
                <c:pt idx="40">
                  <c:v>-1.3658432766555893E-2</c:v>
                </c:pt>
                <c:pt idx="41">
                  <c:v>-1.5105678375891466E-2</c:v>
                </c:pt>
                <c:pt idx="42">
                  <c:v>-1.2901879361902471E-2</c:v>
                </c:pt>
                <c:pt idx="43">
                  <c:v>-1.3125542773307585E-2</c:v>
                </c:pt>
                <c:pt idx="44">
                  <c:v>-6.0331211005071606E-3</c:v>
                </c:pt>
                <c:pt idx="45">
                  <c:v>-1.0606812959761541E-2</c:v>
                </c:pt>
                <c:pt idx="46">
                  <c:v>-1.099002336579338E-2</c:v>
                </c:pt>
                <c:pt idx="47">
                  <c:v>-8.0035687945073427E-3</c:v>
                </c:pt>
                <c:pt idx="48">
                  <c:v>-4.1547197683700736E-3</c:v>
                </c:pt>
                <c:pt idx="49">
                  <c:v>8.9804915072785776E-4</c:v>
                </c:pt>
                <c:pt idx="50">
                  <c:v>3.3388092731236559E-3</c:v>
                </c:pt>
                <c:pt idx="51">
                  <c:v>8.1234739393590341E-3</c:v>
                </c:pt>
                <c:pt idx="52">
                  <c:v>2.3867036804314521E-3</c:v>
                </c:pt>
                <c:pt idx="53">
                  <c:v>3.3223679938064335E-3</c:v>
                </c:pt>
                <c:pt idx="54">
                  <c:v>4.1481908350440274E-3</c:v>
                </c:pt>
                <c:pt idx="55">
                  <c:v>1.0298017240631476E-2</c:v>
                </c:pt>
                <c:pt idx="56">
                  <c:v>1.2891664539278898E-2</c:v>
                </c:pt>
                <c:pt idx="57">
                  <c:v>1.6203629817419875E-2</c:v>
                </c:pt>
                <c:pt idx="58">
                  <c:v>1.1100985565142378E-2</c:v>
                </c:pt>
                <c:pt idx="59">
                  <c:v>0</c:v>
                </c:pt>
                <c:pt idx="60">
                  <c:v>-2.2402042868742349E-2</c:v>
                </c:pt>
                <c:pt idx="61">
                  <c:v>4.9089549178436123E-2</c:v>
                </c:pt>
                <c:pt idx="62">
                  <c:v>1.7046673609492895E-3</c:v>
                </c:pt>
                <c:pt idx="63">
                  <c:v>2.3490886419283517E-2</c:v>
                </c:pt>
                <c:pt idx="64">
                  <c:v>2.4779284070477463E-2</c:v>
                </c:pt>
                <c:pt idx="65">
                  <c:v>2.1775337486969838E-2</c:v>
                </c:pt>
                <c:pt idx="66">
                  <c:v>-5.7391963614428576E-3</c:v>
                </c:pt>
              </c:numCache>
            </c:numRef>
          </c:val>
          <c:smooth val="0"/>
          <c:extLst>
            <c:ext xmlns:c16="http://schemas.microsoft.com/office/drawing/2014/chart" uri="{C3380CC4-5D6E-409C-BE32-E72D297353CC}">
              <c16:uniqueId val="{00000002-E021-4443-B804-3830FDCCB2C6}"/>
            </c:ext>
          </c:extLst>
        </c:ser>
        <c:dLbls>
          <c:showLegendKey val="0"/>
          <c:showVal val="0"/>
          <c:showCatName val="0"/>
          <c:showSerName val="0"/>
          <c:showPercent val="0"/>
          <c:showBubbleSize val="0"/>
        </c:dLbls>
        <c:smooth val="0"/>
        <c:axId val="402658320"/>
        <c:axId val="402660280"/>
      </c:lineChart>
      <c:catAx>
        <c:axId val="40265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2660280"/>
        <c:crosses val="autoZero"/>
        <c:auto val="1"/>
        <c:lblAlgn val="ctr"/>
        <c:lblOffset val="100"/>
        <c:noMultiLvlLbl val="0"/>
      </c:catAx>
      <c:valAx>
        <c:axId val="402660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2658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'graph 4'!$A$27</c:f>
              <c:strCache>
                <c:ptCount val="1"/>
                <c:pt idx="0">
                  <c:v>Baisse &lt; 30 jCA</c:v>
                </c:pt>
              </c:strCache>
            </c:strRef>
          </c:tx>
          <c:spPr>
            <a:solidFill>
              <a:srgbClr val="FFC000"/>
            </a:solidFill>
            <a:ln>
              <a:solidFill>
                <a:schemeClr val="bg1">
                  <a:alpha val="95000"/>
                </a:schemeClr>
              </a:solidFill>
            </a:ln>
            <a:effectLst/>
          </c:spPr>
          <c:invertIfNegative val="0"/>
          <c:dLbls>
            <c:dLbl>
              <c:idx val="0"/>
              <c:tx>
                <c:rich>
                  <a:bodyPr/>
                  <a:lstStyle/>
                  <a:p>
                    <a:r>
                      <a:rPr lang="en-US"/>
                      <a:t>38%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FD-4D29-B93F-76432ADDD761}"/>
                </c:ext>
              </c:extLst>
            </c:dLbl>
            <c:dLbl>
              <c:idx val="1"/>
              <c:tx>
                <c:rich>
                  <a:bodyPr/>
                  <a:lstStyle/>
                  <a:p>
                    <a:r>
                      <a:rPr lang="en-US"/>
                      <a:t>26%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FD-4D29-B93F-76432ADDD761}"/>
                </c:ext>
              </c:extLst>
            </c:dLbl>
            <c:dLbl>
              <c:idx val="2"/>
              <c:tx>
                <c:rich>
                  <a:bodyPr/>
                  <a:lstStyle/>
                  <a:p>
                    <a:r>
                      <a:rPr lang="en-US"/>
                      <a:t>27%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E2-4F4F-A01B-77B63A8DAD9A}"/>
                </c:ext>
              </c:extLst>
            </c:dLbl>
            <c:dLbl>
              <c:idx val="3"/>
              <c:tx>
                <c:rich>
                  <a:bodyPr/>
                  <a:lstStyle/>
                  <a:p>
                    <a:r>
                      <a:rPr lang="en-US"/>
                      <a:t>27%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FD-4D29-B93F-76432ADDD761}"/>
                </c:ext>
              </c:extLst>
            </c:dLbl>
            <c:dLbl>
              <c:idx val="4"/>
              <c:tx>
                <c:rich>
                  <a:bodyPr/>
                  <a:lstStyle/>
                  <a:p>
                    <a:r>
                      <a:rPr lang="en-US"/>
                      <a:t>29%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E2-4F4F-A01B-77B63A8DAD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4'!$C$6:$C$10</c:f>
              <c:strCache>
                <c:ptCount val="5"/>
                <c:pt idx="0">
                  <c:v>2018</c:v>
                </c:pt>
                <c:pt idx="1">
                  <c:v>Après ajustement
et après AP/FS/reports
charges fisc. soc.</c:v>
                </c:pt>
                <c:pt idx="2">
                  <c:v>Après ajustement
et après AP et FS</c:v>
                </c:pt>
                <c:pt idx="3">
                  <c:v>Après ajustement
et avant soutien</c:v>
                </c:pt>
                <c:pt idx="4">
                  <c:v>Sans ajustement
et avant soutien</c:v>
                </c:pt>
              </c:strCache>
            </c:strRef>
          </c:cat>
          <c:val>
            <c:numRef>
              <c:f>'graph 4'!$K$6:$K$10</c:f>
              <c:numCache>
                <c:formatCode>0%</c:formatCode>
                <c:ptCount val="5"/>
                <c:pt idx="0">
                  <c:v>-0.37873196726413022</c:v>
                </c:pt>
                <c:pt idx="1">
                  <c:v>-0.25756001303079451</c:v>
                </c:pt>
                <c:pt idx="2">
                  <c:v>-0.27116167966872173</c:v>
                </c:pt>
                <c:pt idx="3">
                  <c:v>-0.2669101809533711</c:v>
                </c:pt>
                <c:pt idx="4">
                  <c:v>-0.28767200966119871</c:v>
                </c:pt>
              </c:numCache>
            </c:numRef>
          </c:val>
          <c:extLst>
            <c:ext xmlns:c16="http://schemas.microsoft.com/office/drawing/2014/chart" uri="{C3380CC4-5D6E-409C-BE32-E72D297353CC}">
              <c16:uniqueId val="{00000004-06FD-4D29-B93F-76432ADDD761}"/>
            </c:ext>
          </c:extLst>
        </c:ser>
        <c:ser>
          <c:idx val="0"/>
          <c:order val="1"/>
          <c:tx>
            <c:strRef>
              <c:f>'graph 4'!$A$28</c:f>
              <c:strCache>
                <c:ptCount val="1"/>
                <c:pt idx="0">
                  <c:v>Baisse &gt; 30 jCA</c:v>
                </c:pt>
              </c:strCache>
            </c:strRef>
          </c:tx>
          <c:spPr>
            <a:solidFill>
              <a:srgbClr val="FF0000"/>
            </a:solidFill>
            <a:ln>
              <a:solidFill>
                <a:schemeClr val="bg1"/>
              </a:solidFill>
            </a:ln>
            <a:effectLst/>
          </c:spPr>
          <c:invertIfNegative val="0"/>
          <c:dLbls>
            <c:dLbl>
              <c:idx val="0"/>
              <c:tx>
                <c:rich>
                  <a:bodyPr/>
                  <a:lstStyle/>
                  <a:p>
                    <a:r>
                      <a:rPr lang="en-US"/>
                      <a:t>13%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6FD-4D29-B93F-76432ADDD761}"/>
                </c:ext>
              </c:extLst>
            </c:dLbl>
            <c:dLbl>
              <c:idx val="1"/>
              <c:tx>
                <c:rich>
                  <a:bodyPr/>
                  <a:lstStyle/>
                  <a:p>
                    <a:r>
                      <a:rPr lang="en-US"/>
                      <a:t>21%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6FD-4D29-B93F-76432ADDD761}"/>
                </c:ext>
              </c:extLst>
            </c:dLbl>
            <c:dLbl>
              <c:idx val="2"/>
              <c:tx>
                <c:rich>
                  <a:bodyPr/>
                  <a:lstStyle/>
                  <a:p>
                    <a:r>
                      <a:rPr lang="en-US"/>
                      <a:t>24%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E2-4F4F-A01B-77B63A8DAD9A}"/>
                </c:ext>
              </c:extLst>
            </c:dLbl>
            <c:dLbl>
              <c:idx val="3"/>
              <c:tx>
                <c:rich>
                  <a:bodyPr/>
                  <a:lstStyle/>
                  <a:p>
                    <a:r>
                      <a:rPr lang="en-US"/>
                      <a:t>29%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6FD-4D29-B93F-76432ADDD761}"/>
                </c:ext>
              </c:extLst>
            </c:dLbl>
            <c:dLbl>
              <c:idx val="4"/>
              <c:tx>
                <c:rich>
                  <a:bodyPr/>
                  <a:lstStyle/>
                  <a:p>
                    <a:r>
                      <a:rPr lang="en-US"/>
                      <a:t>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E2-4F4F-A01B-77B63A8DAD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4'!$C$6:$C$10</c:f>
              <c:strCache>
                <c:ptCount val="5"/>
                <c:pt idx="0">
                  <c:v>2018</c:v>
                </c:pt>
                <c:pt idx="1">
                  <c:v>Après ajustement
et après AP/FS/reports
charges fisc. soc.</c:v>
                </c:pt>
                <c:pt idx="2">
                  <c:v>Après ajustement
et après AP et FS</c:v>
                </c:pt>
                <c:pt idx="3">
                  <c:v>Après ajustement
et avant soutien</c:v>
                </c:pt>
                <c:pt idx="4">
                  <c:v>Sans ajustement
et avant soutien</c:v>
                </c:pt>
              </c:strCache>
            </c:strRef>
          </c:cat>
          <c:val>
            <c:numRef>
              <c:f>'graph 4'!$J$6:$J$10</c:f>
              <c:numCache>
                <c:formatCode>0%</c:formatCode>
                <c:ptCount val="5"/>
                <c:pt idx="0">
                  <c:v>-0.12534388342115102</c:v>
                </c:pt>
                <c:pt idx="1">
                  <c:v>-0.21137035399855603</c:v>
                </c:pt>
                <c:pt idx="2">
                  <c:v>-0.24021483448796194</c:v>
                </c:pt>
                <c:pt idx="3">
                  <c:v>-0.28600731711107574</c:v>
                </c:pt>
                <c:pt idx="4">
                  <c:v>-0.30871687471779752</c:v>
                </c:pt>
              </c:numCache>
            </c:numRef>
          </c:val>
          <c:extLst>
            <c:ext xmlns:c16="http://schemas.microsoft.com/office/drawing/2014/chart" uri="{C3380CC4-5D6E-409C-BE32-E72D297353CC}">
              <c16:uniqueId val="{00000009-06FD-4D29-B93F-76432ADDD761}"/>
            </c:ext>
          </c:extLst>
        </c:ser>
        <c:ser>
          <c:idx val="2"/>
          <c:order val="2"/>
          <c:tx>
            <c:strRef>
              <c:f>'graph 4'!$A$29</c:f>
              <c:strCache>
                <c:ptCount val="1"/>
                <c:pt idx="0">
                  <c:v>Hausse &lt; 30 jCA</c:v>
                </c:pt>
              </c:strCache>
            </c:strRef>
          </c:tx>
          <c:spPr>
            <a:solidFill>
              <a:schemeClr val="accent6">
                <a:lumMod val="60000"/>
                <a:lumOff val="40000"/>
              </a:schemeClr>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4'!$C$6:$C$10</c:f>
              <c:strCache>
                <c:ptCount val="5"/>
                <c:pt idx="0">
                  <c:v>2018</c:v>
                </c:pt>
                <c:pt idx="1">
                  <c:v>Après ajustement
et après AP/FS/reports
charges fisc. soc.</c:v>
                </c:pt>
                <c:pt idx="2">
                  <c:v>Après ajustement
et après AP et FS</c:v>
                </c:pt>
                <c:pt idx="3">
                  <c:v>Après ajustement
et avant soutien</c:v>
                </c:pt>
                <c:pt idx="4">
                  <c:v>Sans ajustement
et avant soutien</c:v>
                </c:pt>
              </c:strCache>
            </c:strRef>
          </c:cat>
          <c:val>
            <c:numRef>
              <c:f>'graph 4'!$L$6:$L$10</c:f>
              <c:numCache>
                <c:formatCode>0%</c:formatCode>
                <c:ptCount val="5"/>
                <c:pt idx="0">
                  <c:v>0.39702144186650523</c:v>
                </c:pt>
                <c:pt idx="1">
                  <c:v>0.29473801151382772</c:v>
                </c:pt>
                <c:pt idx="2">
                  <c:v>0.28964746407847192</c:v>
                </c:pt>
                <c:pt idx="3">
                  <c:v>0.27460612864424899</c:v>
                </c:pt>
                <c:pt idx="4">
                  <c:v>0.24555889935894437</c:v>
                </c:pt>
              </c:numCache>
            </c:numRef>
          </c:val>
          <c:extLst>
            <c:ext xmlns:c16="http://schemas.microsoft.com/office/drawing/2014/chart" uri="{C3380CC4-5D6E-409C-BE32-E72D297353CC}">
              <c16:uniqueId val="{0000000A-06FD-4D29-B93F-76432ADDD761}"/>
            </c:ext>
          </c:extLst>
        </c:ser>
        <c:ser>
          <c:idx val="3"/>
          <c:order val="3"/>
          <c:tx>
            <c:strRef>
              <c:f>'graph 4'!$A$30</c:f>
              <c:strCache>
                <c:ptCount val="1"/>
                <c:pt idx="0">
                  <c:v>Hausse &gt; 30 jCA</c:v>
                </c:pt>
              </c:strCache>
            </c:strRef>
          </c:tx>
          <c:spPr>
            <a:solidFill>
              <a:srgbClr val="00B050"/>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4'!$C$6:$C$10</c:f>
              <c:strCache>
                <c:ptCount val="5"/>
                <c:pt idx="0">
                  <c:v>2018</c:v>
                </c:pt>
                <c:pt idx="1">
                  <c:v>Après ajustement
et après AP/FS/reports
charges fisc. soc.</c:v>
                </c:pt>
                <c:pt idx="2">
                  <c:v>Après ajustement
et après AP et FS</c:v>
                </c:pt>
                <c:pt idx="3">
                  <c:v>Après ajustement
et avant soutien</c:v>
                </c:pt>
                <c:pt idx="4">
                  <c:v>Sans ajustement
et avant soutien</c:v>
                </c:pt>
              </c:strCache>
            </c:strRef>
          </c:cat>
          <c:val>
            <c:numRef>
              <c:f>'graph 4'!$M$6:$M$10</c:f>
              <c:numCache>
                <c:formatCode>0%</c:formatCode>
                <c:ptCount val="5"/>
                <c:pt idx="0">
                  <c:v>9.8902685969747647E-2</c:v>
                </c:pt>
                <c:pt idx="1">
                  <c:v>0.23633157528112464</c:v>
                </c:pt>
                <c:pt idx="2">
                  <c:v>0.19897597558914731</c:v>
                </c:pt>
                <c:pt idx="3">
                  <c:v>0.17247632711560698</c:v>
                </c:pt>
                <c:pt idx="4">
                  <c:v>0.1580521700863623</c:v>
                </c:pt>
              </c:numCache>
            </c:numRef>
          </c:val>
          <c:extLst>
            <c:ext xmlns:c16="http://schemas.microsoft.com/office/drawing/2014/chart" uri="{C3380CC4-5D6E-409C-BE32-E72D297353CC}">
              <c16:uniqueId val="{0000000B-06FD-4D29-B93F-76432ADDD761}"/>
            </c:ext>
          </c:extLst>
        </c:ser>
        <c:dLbls>
          <c:showLegendKey val="0"/>
          <c:showVal val="0"/>
          <c:showCatName val="0"/>
          <c:showSerName val="0"/>
          <c:showPercent val="0"/>
          <c:showBubbleSize val="0"/>
        </c:dLbls>
        <c:gapWidth val="150"/>
        <c:overlap val="100"/>
        <c:axId val="402660672"/>
        <c:axId val="402662240"/>
      </c:barChart>
      <c:catAx>
        <c:axId val="4026606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2662240"/>
        <c:crossesAt val="-0.75000000000000011"/>
        <c:auto val="1"/>
        <c:lblAlgn val="ctr"/>
        <c:lblOffset val="100"/>
        <c:noMultiLvlLbl val="0"/>
      </c:catAx>
      <c:valAx>
        <c:axId val="402662240"/>
        <c:scaling>
          <c:orientation val="minMax"/>
          <c:max val="0.75000000000000011"/>
          <c:min val="-0.7500000000000001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2660672"/>
        <c:crosses val="autoZero"/>
        <c:crossBetween val="between"/>
        <c:majorUnit val="0.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[1]Feuil2!$B$1</c:f>
              <c:strCache>
                <c:ptCount val="1"/>
                <c:pt idx="0">
                  <c:v>Sans crise</c:v>
                </c:pt>
              </c:strCache>
            </c:strRef>
          </c:tx>
          <c:spPr>
            <a:solidFill>
              <a:srgbClr val="3F3FFF"/>
            </a:solidFill>
            <a:ln>
              <a:noFill/>
            </a:ln>
            <a:effectLst/>
          </c:spPr>
          <c:invertIfNegative val="0"/>
          <c:cat>
            <c:strRef>
              <c:f>[1]Feuil2!$A$2:$A$13</c:f>
              <c:strCache>
                <c:ptCount val="12"/>
                <c:pt idx="0">
                  <c:v>Electricité et eau</c:v>
                </c:pt>
                <c:pt idx="1">
                  <c:v>Immobilier</c:v>
                </c:pt>
                <c:pt idx="2">
                  <c:v>Activités récréatives</c:v>
                </c:pt>
                <c:pt idx="3">
                  <c:v>Industrie extractive</c:v>
                </c:pt>
                <c:pt idx="4">
                  <c:v>Industrie manufacturière</c:v>
                </c:pt>
                <c:pt idx="5">
                  <c:v>Transports</c:v>
                </c:pt>
                <c:pt idx="6">
                  <c:v>Activités techniques</c:v>
                </c:pt>
                <c:pt idx="7">
                  <c:v>Autres services</c:v>
                </c:pt>
                <c:pt idx="8">
                  <c:v>Commerce</c:v>
                </c:pt>
                <c:pt idx="9">
                  <c:v>Construction</c:v>
                </c:pt>
                <c:pt idx="10">
                  <c:v>Information-communication</c:v>
                </c:pt>
                <c:pt idx="11">
                  <c:v>Hebergement-restauration</c:v>
                </c:pt>
              </c:strCache>
            </c:strRef>
          </c:cat>
          <c:val>
            <c:numRef>
              <c:f>[1]Feuil2!$B$2:$B$13</c:f>
              <c:numCache>
                <c:formatCode>General</c:formatCode>
                <c:ptCount val="12"/>
                <c:pt idx="0">
                  <c:v>2.15585893060296E-2</c:v>
                </c:pt>
                <c:pt idx="1">
                  <c:v>2.97598756018062E-2</c:v>
                </c:pt>
                <c:pt idx="2">
                  <c:v>3.1428278618522203E-2</c:v>
                </c:pt>
                <c:pt idx="3">
                  <c:v>3.1428571428571403E-2</c:v>
                </c:pt>
                <c:pt idx="4">
                  <c:v>3.0546471396748699E-2</c:v>
                </c:pt>
                <c:pt idx="5">
                  <c:v>2.7072842399162401E-2</c:v>
                </c:pt>
                <c:pt idx="6">
                  <c:v>4.21608254403971E-2</c:v>
                </c:pt>
                <c:pt idx="7">
                  <c:v>5.4811250925240598E-2</c:v>
                </c:pt>
                <c:pt idx="8">
                  <c:v>3.3458000865248999E-2</c:v>
                </c:pt>
                <c:pt idx="9">
                  <c:v>4.0714324678158401E-2</c:v>
                </c:pt>
                <c:pt idx="10">
                  <c:v>6.4772570164523702E-2</c:v>
                </c:pt>
                <c:pt idx="11">
                  <c:v>3.0686403459883601E-2</c:v>
                </c:pt>
              </c:numCache>
            </c:numRef>
          </c:val>
          <c:extLst>
            <c:ext xmlns:c16="http://schemas.microsoft.com/office/drawing/2014/chart" uri="{C3380CC4-5D6E-409C-BE32-E72D297353CC}">
              <c16:uniqueId val="{00000000-C498-5247-9E90-0EF2086D0857}"/>
            </c:ext>
          </c:extLst>
        </c:ser>
        <c:ser>
          <c:idx val="3"/>
          <c:order val="3"/>
          <c:tx>
            <c:strRef>
              <c:f>[1]Feuil2!$E$1</c:f>
              <c:strCache>
                <c:ptCount val="1"/>
                <c:pt idx="0">
                  <c:v>Crise et soutien public</c:v>
                </c:pt>
              </c:strCache>
            </c:strRef>
          </c:tx>
          <c:spPr>
            <a:solidFill>
              <a:srgbClr val="000091"/>
            </a:solidFill>
            <a:ln>
              <a:noFill/>
            </a:ln>
            <a:effectLst/>
          </c:spPr>
          <c:invertIfNegative val="0"/>
          <c:cat>
            <c:strRef>
              <c:f>[1]Feuil2!$A$2:$A$13</c:f>
              <c:strCache>
                <c:ptCount val="12"/>
                <c:pt idx="0">
                  <c:v>Electricité et eau</c:v>
                </c:pt>
                <c:pt idx="1">
                  <c:v>Immobilier</c:v>
                </c:pt>
                <c:pt idx="2">
                  <c:v>Activités récréatives</c:v>
                </c:pt>
                <c:pt idx="3">
                  <c:v>Industrie extractive</c:v>
                </c:pt>
                <c:pt idx="4">
                  <c:v>Industrie manufacturière</c:v>
                </c:pt>
                <c:pt idx="5">
                  <c:v>Transports</c:v>
                </c:pt>
                <c:pt idx="6">
                  <c:v>Activités techniques</c:v>
                </c:pt>
                <c:pt idx="7">
                  <c:v>Autres services</c:v>
                </c:pt>
                <c:pt idx="8">
                  <c:v>Commerce</c:v>
                </c:pt>
                <c:pt idx="9">
                  <c:v>Construction</c:v>
                </c:pt>
                <c:pt idx="10">
                  <c:v>Information-communication</c:v>
                </c:pt>
                <c:pt idx="11">
                  <c:v>Hebergement-restauration</c:v>
                </c:pt>
              </c:strCache>
            </c:strRef>
          </c:cat>
          <c:val>
            <c:numRef>
              <c:f>[1]Feuil2!$E$2:$E$13</c:f>
              <c:numCache>
                <c:formatCode>General</c:formatCode>
                <c:ptCount val="12"/>
                <c:pt idx="0">
                  <c:v>4.5506257110351986E-3</c:v>
                </c:pt>
                <c:pt idx="1">
                  <c:v>1.1482910200053799E-2</c:v>
                </c:pt>
                <c:pt idx="2">
                  <c:v>1.1341509240597097E-2</c:v>
                </c:pt>
                <c:pt idx="3">
                  <c:v>1.2142857142857198E-2</c:v>
                </c:pt>
                <c:pt idx="4">
                  <c:v>2.1383319904576804E-2</c:v>
                </c:pt>
                <c:pt idx="5">
                  <c:v>2.6649050206910298E-2</c:v>
                </c:pt>
                <c:pt idx="6">
                  <c:v>1.3716023592648903E-2</c:v>
                </c:pt>
                <c:pt idx="7">
                  <c:v>7.2538860103627048E-3</c:v>
                </c:pt>
                <c:pt idx="8">
                  <c:v>3.5774717834112804E-2</c:v>
                </c:pt>
                <c:pt idx="9">
                  <c:v>2.8542984944359598E-2</c:v>
                </c:pt>
                <c:pt idx="10">
                  <c:v>1.0189409650214296E-2</c:v>
                </c:pt>
                <c:pt idx="11">
                  <c:v>8.6485944222752395E-2</c:v>
                </c:pt>
              </c:numCache>
            </c:numRef>
          </c:val>
          <c:extLst>
            <c:ext xmlns:c16="http://schemas.microsoft.com/office/drawing/2014/chart" uri="{C3380CC4-5D6E-409C-BE32-E72D297353CC}">
              <c16:uniqueId val="{00000001-C498-5247-9E90-0EF2086D0857}"/>
            </c:ext>
          </c:extLst>
        </c:ser>
        <c:ser>
          <c:idx val="4"/>
          <c:order val="4"/>
          <c:tx>
            <c:strRef>
              <c:f>[1]Feuil2!$F$1</c:f>
              <c:strCache>
                <c:ptCount val="1"/>
                <c:pt idx="0">
                  <c:v>Crise sans soutien public</c:v>
                </c:pt>
              </c:strCache>
            </c:strRef>
          </c:tx>
          <c:spPr>
            <a:solidFill>
              <a:schemeClr val="accent5">
                <a:lumMod val="40000"/>
                <a:lumOff val="60000"/>
              </a:schemeClr>
            </a:solidFill>
            <a:ln>
              <a:noFill/>
            </a:ln>
            <a:effectLst/>
          </c:spPr>
          <c:invertIfNegative val="0"/>
          <c:cat>
            <c:strRef>
              <c:f>[1]Feuil2!$A$2:$A$13</c:f>
              <c:strCache>
                <c:ptCount val="12"/>
                <c:pt idx="0">
                  <c:v>Electricité et eau</c:v>
                </c:pt>
                <c:pt idx="1">
                  <c:v>Immobilier</c:v>
                </c:pt>
                <c:pt idx="2">
                  <c:v>Activités récréatives</c:v>
                </c:pt>
                <c:pt idx="3">
                  <c:v>Industrie extractive</c:v>
                </c:pt>
                <c:pt idx="4">
                  <c:v>Industrie manufacturière</c:v>
                </c:pt>
                <c:pt idx="5">
                  <c:v>Transports</c:v>
                </c:pt>
                <c:pt idx="6">
                  <c:v>Activités techniques</c:v>
                </c:pt>
                <c:pt idx="7">
                  <c:v>Autres services</c:v>
                </c:pt>
                <c:pt idx="8">
                  <c:v>Commerce</c:v>
                </c:pt>
                <c:pt idx="9">
                  <c:v>Construction</c:v>
                </c:pt>
                <c:pt idx="10">
                  <c:v>Information-communication</c:v>
                </c:pt>
                <c:pt idx="11">
                  <c:v>Hebergement-restauration</c:v>
                </c:pt>
              </c:strCache>
            </c:strRef>
          </c:cat>
          <c:val>
            <c:numRef>
              <c:f>[1]Feuil2!$F$2:$F$13</c:f>
              <c:numCache>
                <c:formatCode>General</c:formatCode>
                <c:ptCount val="12"/>
                <c:pt idx="0">
                  <c:v>2.9010238907850004E-3</c:v>
                </c:pt>
                <c:pt idx="1">
                  <c:v>1.08908226428635E-2</c:v>
                </c:pt>
                <c:pt idx="2">
                  <c:v>0.1170959587333037</c:v>
                </c:pt>
                <c:pt idx="3">
                  <c:v>3.5714285714284963E-3</c:v>
                </c:pt>
                <c:pt idx="4">
                  <c:v>2.9322084774949804E-2</c:v>
                </c:pt>
                <c:pt idx="5">
                  <c:v>6.6497980754848307E-2</c:v>
                </c:pt>
                <c:pt idx="6">
                  <c:v>3.30460334783437E-2</c:v>
                </c:pt>
                <c:pt idx="7">
                  <c:v>8.349370836417469E-2</c:v>
                </c:pt>
                <c:pt idx="8">
                  <c:v>3.8403743609829191E-2</c:v>
                </c:pt>
                <c:pt idx="9">
                  <c:v>4.0356344097753002E-2</c:v>
                </c:pt>
                <c:pt idx="10">
                  <c:v>2.8936817364855996E-2</c:v>
                </c:pt>
                <c:pt idx="11">
                  <c:v>0.17451010990480897</c:v>
                </c:pt>
              </c:numCache>
            </c:numRef>
          </c:val>
          <c:extLst>
            <c:ext xmlns:c16="http://schemas.microsoft.com/office/drawing/2014/chart" uri="{C3380CC4-5D6E-409C-BE32-E72D297353CC}">
              <c16:uniqueId val="{00000002-C498-5247-9E90-0EF2086D0857}"/>
            </c:ext>
          </c:extLst>
        </c:ser>
        <c:dLbls>
          <c:showLegendKey val="0"/>
          <c:showVal val="0"/>
          <c:showCatName val="0"/>
          <c:showSerName val="0"/>
          <c:showPercent val="0"/>
          <c:showBubbleSize val="0"/>
        </c:dLbls>
        <c:gapWidth val="150"/>
        <c:overlap val="100"/>
        <c:axId val="402667728"/>
        <c:axId val="402669296"/>
        <c:extLst>
          <c:ext xmlns:c15="http://schemas.microsoft.com/office/drawing/2012/chart" uri="{02D57815-91ED-43cb-92C2-25804820EDAC}">
            <c15:filteredBarSeries>
              <c15:ser>
                <c:idx val="1"/>
                <c:order val="1"/>
                <c:tx>
                  <c:strRef>
                    <c:extLst>
                      <c:ext uri="{02D57815-91ED-43cb-92C2-25804820EDAC}">
                        <c15:formulaRef>
                          <c15:sqref>[1]Feuil2!$C$1</c15:sqref>
                        </c15:formulaRef>
                      </c:ext>
                    </c:extLst>
                    <c:strCache>
                      <c:ptCount val="1"/>
                      <c:pt idx="0">
                        <c:v>Crise sans soutien public</c:v>
                      </c:pt>
                    </c:strCache>
                  </c:strRef>
                </c:tx>
                <c:spPr>
                  <a:solidFill>
                    <a:schemeClr val="accent2"/>
                  </a:solidFill>
                  <a:ln>
                    <a:noFill/>
                  </a:ln>
                  <a:effectLst/>
                </c:spPr>
                <c:invertIfNegative val="0"/>
                <c:cat>
                  <c:strRef>
                    <c:extLst>
                      <c:ext uri="{02D57815-91ED-43cb-92C2-25804820EDAC}">
                        <c15:formulaRef>
                          <c15:sqref>[1]Feuil2!$A$2:$A$13</c15:sqref>
                        </c15:formulaRef>
                      </c:ext>
                    </c:extLst>
                    <c:strCache>
                      <c:ptCount val="12"/>
                      <c:pt idx="0">
                        <c:v>Electricité et eau</c:v>
                      </c:pt>
                      <c:pt idx="1">
                        <c:v>Immobilier</c:v>
                      </c:pt>
                      <c:pt idx="2">
                        <c:v>Activités récréatives</c:v>
                      </c:pt>
                      <c:pt idx="3">
                        <c:v>Industrie extractive</c:v>
                      </c:pt>
                      <c:pt idx="4">
                        <c:v>Industrie manufacturière</c:v>
                      </c:pt>
                      <c:pt idx="5">
                        <c:v>Transports</c:v>
                      </c:pt>
                      <c:pt idx="6">
                        <c:v>Activités techniques</c:v>
                      </c:pt>
                      <c:pt idx="7">
                        <c:v>Autres services</c:v>
                      </c:pt>
                      <c:pt idx="8">
                        <c:v>Commerce</c:v>
                      </c:pt>
                      <c:pt idx="9">
                        <c:v>Construction</c:v>
                      </c:pt>
                      <c:pt idx="10">
                        <c:v>Information-communication</c:v>
                      </c:pt>
                      <c:pt idx="11">
                        <c:v>Hebergement-restauration</c:v>
                      </c:pt>
                    </c:strCache>
                  </c:strRef>
                </c:cat>
                <c:val>
                  <c:numRef>
                    <c:extLst>
                      <c:ext uri="{02D57815-91ED-43cb-92C2-25804820EDAC}">
                        <c15:formulaRef>
                          <c15:sqref>[1]Feuil2!$C$2:$C$13</c15:sqref>
                        </c15:formulaRef>
                      </c:ext>
                    </c:extLst>
                    <c:numCache>
                      <c:formatCode>General</c:formatCode>
                      <c:ptCount val="12"/>
                      <c:pt idx="0">
                        <c:v>2.90102389078498E-2</c:v>
                      </c:pt>
                      <c:pt idx="1">
                        <c:v>5.2133608444723499E-2</c:v>
                      </c:pt>
                      <c:pt idx="2">
                        <c:v>0.159865746592423</c:v>
                      </c:pt>
                      <c:pt idx="3">
                        <c:v>4.7142857142857097E-2</c:v>
                      </c:pt>
                      <c:pt idx="4">
                        <c:v>8.1251876076275306E-2</c:v>
                      </c:pt>
                      <c:pt idx="5">
                        <c:v>0.12021987336092101</c:v>
                      </c:pt>
                      <c:pt idx="6">
                        <c:v>8.8922882511389703E-2</c:v>
                      </c:pt>
                      <c:pt idx="7">
                        <c:v>0.145558845299778</c:v>
                      </c:pt>
                      <c:pt idx="8">
                        <c:v>0.10763646230919099</c:v>
                      </c:pt>
                      <c:pt idx="9">
                        <c:v>0.109613653720271</c:v>
                      </c:pt>
                      <c:pt idx="10">
                        <c:v>0.10389879717959399</c:v>
                      </c:pt>
                      <c:pt idx="11">
                        <c:v>0.29168245758744499</c:v>
                      </c:pt>
                    </c:numCache>
                  </c:numRef>
                </c:val>
                <c:extLst>
                  <c:ext xmlns:c16="http://schemas.microsoft.com/office/drawing/2014/chart" uri="{C3380CC4-5D6E-409C-BE32-E72D297353CC}">
                    <c16:uniqueId val="{00000003-C498-5247-9E90-0EF2086D085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[1]Feuil2!$D$1</c15:sqref>
                        </c15:formulaRef>
                      </c:ext>
                    </c:extLst>
                    <c:strCache>
                      <c:ptCount val="1"/>
                      <c:pt idx="0">
                        <c:v>Crise et soutien public</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[1]Feuil2!$A$2:$A$13</c15:sqref>
                        </c15:formulaRef>
                      </c:ext>
                    </c:extLst>
                    <c:strCache>
                      <c:ptCount val="12"/>
                      <c:pt idx="0">
                        <c:v>Electricité et eau</c:v>
                      </c:pt>
                      <c:pt idx="1">
                        <c:v>Immobilier</c:v>
                      </c:pt>
                      <c:pt idx="2">
                        <c:v>Activités récréatives</c:v>
                      </c:pt>
                      <c:pt idx="3">
                        <c:v>Industrie extractive</c:v>
                      </c:pt>
                      <c:pt idx="4">
                        <c:v>Industrie manufacturière</c:v>
                      </c:pt>
                      <c:pt idx="5">
                        <c:v>Transports</c:v>
                      </c:pt>
                      <c:pt idx="6">
                        <c:v>Activités techniques</c:v>
                      </c:pt>
                      <c:pt idx="7">
                        <c:v>Autres services</c:v>
                      </c:pt>
                      <c:pt idx="8">
                        <c:v>Commerce</c:v>
                      </c:pt>
                      <c:pt idx="9">
                        <c:v>Construction</c:v>
                      </c:pt>
                      <c:pt idx="10">
                        <c:v>Information-communication</c:v>
                      </c:pt>
                      <c:pt idx="11">
                        <c:v>Hebergement-restauration</c:v>
                      </c:pt>
                    </c:strCache>
                  </c:strRef>
                </c:cat>
                <c:val>
                  <c:numRef>
                    <c:extLst xmlns:c15="http://schemas.microsoft.com/office/drawing/2012/chart">
                      <c:ext xmlns:c15="http://schemas.microsoft.com/office/drawing/2012/chart" uri="{02D57815-91ED-43cb-92C2-25804820EDAC}">
                        <c15:formulaRef>
                          <c15:sqref>[1]Feuil2!$D$2:$D$13</c15:sqref>
                        </c15:formulaRef>
                      </c:ext>
                    </c:extLst>
                    <c:numCache>
                      <c:formatCode>General</c:formatCode>
                      <c:ptCount val="12"/>
                      <c:pt idx="0">
                        <c:v>2.6109215017064799E-2</c:v>
                      </c:pt>
                      <c:pt idx="1">
                        <c:v>4.1242785801859999E-2</c:v>
                      </c:pt>
                      <c:pt idx="2">
                        <c:v>4.27697878591193E-2</c:v>
                      </c:pt>
                      <c:pt idx="3">
                        <c:v>4.3571428571428601E-2</c:v>
                      </c:pt>
                      <c:pt idx="4">
                        <c:v>5.1929791301325502E-2</c:v>
                      </c:pt>
                      <c:pt idx="5">
                        <c:v>5.3721892606072699E-2</c:v>
                      </c:pt>
                      <c:pt idx="6">
                        <c:v>5.5876849033046003E-2</c:v>
                      </c:pt>
                      <c:pt idx="7">
                        <c:v>6.2065136935603303E-2</c:v>
                      </c:pt>
                      <c:pt idx="8">
                        <c:v>6.9232718699361803E-2</c:v>
                      </c:pt>
                      <c:pt idx="9">
                        <c:v>6.9257309622517998E-2</c:v>
                      </c:pt>
                      <c:pt idx="10">
                        <c:v>7.4961979814737997E-2</c:v>
                      </c:pt>
                      <c:pt idx="11">
                        <c:v>0.117172347682636</c:v>
                      </c:pt>
                    </c:numCache>
                  </c:numRef>
                </c:val>
                <c:extLst xmlns:c15="http://schemas.microsoft.com/office/drawing/2012/chart">
                  <c:ext xmlns:c16="http://schemas.microsoft.com/office/drawing/2014/chart" uri="{C3380CC4-5D6E-409C-BE32-E72D297353CC}">
                    <c16:uniqueId val="{00000004-C498-5247-9E90-0EF2086D0857}"/>
                  </c:ext>
                </c:extLst>
              </c15:ser>
            </c15:filteredBarSeries>
          </c:ext>
        </c:extLst>
      </c:barChart>
      <c:catAx>
        <c:axId val="402667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2669296"/>
        <c:crosses val="autoZero"/>
        <c:auto val="1"/>
        <c:lblAlgn val="ctr"/>
        <c:lblOffset val="100"/>
        <c:noMultiLvlLbl val="0"/>
      </c:catAx>
      <c:valAx>
        <c:axId val="402669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2667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baseline="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'graph 7'!$C$6:$C$15</c:f>
              <c:numCache>
                <c:formatCode>0.0000</c:formatCode>
                <c:ptCount val="10"/>
                <c:pt idx="0">
                  <c:v>0.5056689977645874</c:v>
                </c:pt>
                <c:pt idx="1">
                  <c:v>0.46874862909317017</c:v>
                </c:pt>
                <c:pt idx="2">
                  <c:v>0.42883327603340149</c:v>
                </c:pt>
                <c:pt idx="3">
                  <c:v>0.45757097005844116</c:v>
                </c:pt>
                <c:pt idx="4">
                  <c:v>0.56267344951629639</c:v>
                </c:pt>
                <c:pt idx="5">
                  <c:v>0.66339170932769775</c:v>
                </c:pt>
                <c:pt idx="6">
                  <c:v>0.72531336545944214</c:v>
                </c:pt>
                <c:pt idx="7">
                  <c:v>0.738546222448349</c:v>
                </c:pt>
                <c:pt idx="8">
                  <c:v>0.74312728643417358</c:v>
                </c:pt>
                <c:pt idx="9">
                  <c:v>0.72504478693008423</c:v>
                </c:pt>
              </c:numCache>
            </c:numRef>
          </c:val>
          <c:extLst>
            <c:ext xmlns:c16="http://schemas.microsoft.com/office/drawing/2014/chart" uri="{C3380CC4-5D6E-409C-BE32-E72D297353CC}">
              <c16:uniqueId val="{00000000-4195-8946-AACE-1CECABD113E3}"/>
            </c:ext>
          </c:extLst>
        </c:ser>
        <c:dLbls>
          <c:showLegendKey val="0"/>
          <c:showVal val="0"/>
          <c:showCatName val="0"/>
          <c:showSerName val="0"/>
          <c:showPercent val="0"/>
          <c:showBubbleSize val="0"/>
        </c:dLbls>
        <c:gapWidth val="219"/>
        <c:overlap val="-27"/>
        <c:axId val="402666944"/>
        <c:axId val="402667336"/>
      </c:barChart>
      <c:catAx>
        <c:axId val="4026669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2667336"/>
        <c:crosses val="autoZero"/>
        <c:auto val="1"/>
        <c:lblAlgn val="ctr"/>
        <c:lblOffset val="100"/>
        <c:noMultiLvlLbl val="0"/>
      </c:catAx>
      <c:valAx>
        <c:axId val="402667336"/>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2666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 11'!$J$17</c:f>
              <c:strCache>
                <c:ptCount val="1"/>
                <c:pt idx="0">
                  <c:v>2021</c:v>
                </c:pt>
              </c:strCache>
            </c:strRef>
          </c:tx>
          <c:spPr>
            <a:solidFill>
              <a:schemeClr val="accent1"/>
            </a:solidFill>
            <a:ln>
              <a:noFill/>
            </a:ln>
            <a:effectLst/>
          </c:spPr>
          <c:invertIfNegative val="0"/>
          <c:cat>
            <c:strRef>
              <c:f>'graph 11'!$B$18:$B$28</c:f>
              <c:strCache>
                <c:ptCount val="11"/>
                <c:pt idx="0">
                  <c:v>Industrie</c:v>
                </c:pt>
                <c:pt idx="1">
                  <c:v>Information et communication</c:v>
                </c:pt>
                <c:pt idx="2">
                  <c:v>Activités financières et d'assurance</c:v>
                </c:pt>
                <c:pt idx="3">
                  <c:v>Activités immobilières</c:v>
                </c:pt>
                <c:pt idx="4">
                  <c:v>Commerce y c. réparation automobile</c:v>
                </c:pt>
                <c:pt idx="5">
                  <c:v>Transports et entreposage</c:v>
                </c:pt>
                <c:pt idx="6">
                  <c:v>Act. Spéc., scien., tech. et de sout. aux ent.</c:v>
                </c:pt>
                <c:pt idx="7">
                  <c:v>Hébergement et restauration</c:v>
                </c:pt>
                <c:pt idx="8">
                  <c:v>Construction</c:v>
                </c:pt>
                <c:pt idx="9">
                  <c:v>Enseignement, santé humaine et action sociale</c:v>
                </c:pt>
                <c:pt idx="10">
                  <c:v>Autres activités de services aux ménages</c:v>
                </c:pt>
              </c:strCache>
            </c:strRef>
          </c:cat>
          <c:val>
            <c:numRef>
              <c:f>'graph 11'!$J$18:$J$28</c:f>
              <c:numCache>
                <c:formatCode>General</c:formatCode>
                <c:ptCount val="11"/>
                <c:pt idx="0">
                  <c:v>4.346598927462602</c:v>
                </c:pt>
                <c:pt idx="1">
                  <c:v>4.8828676263053907</c:v>
                </c:pt>
                <c:pt idx="2">
                  <c:v>6.7174710697149305</c:v>
                </c:pt>
                <c:pt idx="3">
                  <c:v>7.5077617837990402</c:v>
                </c:pt>
                <c:pt idx="4">
                  <c:v>16.5961049957663</c:v>
                </c:pt>
                <c:pt idx="5">
                  <c:v>4.7417442845046569</c:v>
                </c:pt>
                <c:pt idx="6">
                  <c:v>20.77335591306802</c:v>
                </c:pt>
                <c:pt idx="7">
                  <c:v>6.3223257126728765</c:v>
                </c:pt>
                <c:pt idx="8">
                  <c:v>11.826136042901496</c:v>
                </c:pt>
                <c:pt idx="9">
                  <c:v>9.2576912221281393</c:v>
                </c:pt>
                <c:pt idx="10">
                  <c:v>7.0279424216765456</c:v>
                </c:pt>
              </c:numCache>
            </c:numRef>
          </c:val>
          <c:extLst>
            <c:ext xmlns:c16="http://schemas.microsoft.com/office/drawing/2014/chart" uri="{C3380CC4-5D6E-409C-BE32-E72D297353CC}">
              <c16:uniqueId val="{00000000-D094-534A-9521-9E35083D832C}"/>
            </c:ext>
          </c:extLst>
        </c:ser>
        <c:ser>
          <c:idx val="1"/>
          <c:order val="1"/>
          <c:tx>
            <c:strRef>
              <c:f>'graph 11'!$K$17</c:f>
              <c:strCache>
                <c:ptCount val="1"/>
                <c:pt idx="0">
                  <c:v>2020</c:v>
                </c:pt>
              </c:strCache>
            </c:strRef>
          </c:tx>
          <c:spPr>
            <a:solidFill>
              <a:schemeClr val="accent2"/>
            </a:solidFill>
            <a:ln>
              <a:noFill/>
            </a:ln>
            <a:effectLst/>
          </c:spPr>
          <c:invertIfNegative val="0"/>
          <c:cat>
            <c:strRef>
              <c:f>'graph 11'!$B$18:$B$28</c:f>
              <c:strCache>
                <c:ptCount val="11"/>
                <c:pt idx="0">
                  <c:v>Industrie</c:v>
                </c:pt>
                <c:pt idx="1">
                  <c:v>Information et communication</c:v>
                </c:pt>
                <c:pt idx="2">
                  <c:v>Activités financières et d'assurance</c:v>
                </c:pt>
                <c:pt idx="3">
                  <c:v>Activités immobilières</c:v>
                </c:pt>
                <c:pt idx="4">
                  <c:v>Commerce y c. réparation automobile</c:v>
                </c:pt>
                <c:pt idx="5">
                  <c:v>Transports et entreposage</c:v>
                </c:pt>
                <c:pt idx="6">
                  <c:v>Act. Spéc., scien., tech. et de sout. aux ent.</c:v>
                </c:pt>
                <c:pt idx="7">
                  <c:v>Hébergement et restauration</c:v>
                </c:pt>
                <c:pt idx="8">
                  <c:v>Construction</c:v>
                </c:pt>
                <c:pt idx="9">
                  <c:v>Enseignement, santé humaine et action sociale</c:v>
                </c:pt>
                <c:pt idx="10">
                  <c:v>Autres activités de services aux ménages</c:v>
                </c:pt>
              </c:strCache>
            </c:strRef>
          </c:cat>
          <c:val>
            <c:numRef>
              <c:f>'graph 11'!$K$18:$K$28</c:f>
              <c:numCache>
                <c:formatCode>General</c:formatCode>
                <c:ptCount val="11"/>
                <c:pt idx="0">
                  <c:v>4.2212940016521445</c:v>
                </c:pt>
                <c:pt idx="1">
                  <c:v>4.9261198603672023</c:v>
                </c:pt>
                <c:pt idx="2">
                  <c:v>5.9736989367655289</c:v>
                </c:pt>
                <c:pt idx="3">
                  <c:v>6.595917605990353</c:v>
                </c:pt>
                <c:pt idx="4">
                  <c:v>16.24963359714339</c:v>
                </c:pt>
                <c:pt idx="5">
                  <c:v>4.2023076718096304</c:v>
                </c:pt>
                <c:pt idx="6">
                  <c:v>20.690436219255471</c:v>
                </c:pt>
                <c:pt idx="7">
                  <c:v>6.3554240946518501</c:v>
                </c:pt>
                <c:pt idx="8">
                  <c:v>11.920417299544328</c:v>
                </c:pt>
                <c:pt idx="9">
                  <c:v>11.484730993684547</c:v>
                </c:pt>
                <c:pt idx="10">
                  <c:v>7.3800197191355554</c:v>
                </c:pt>
              </c:numCache>
            </c:numRef>
          </c:val>
          <c:extLst>
            <c:ext xmlns:c16="http://schemas.microsoft.com/office/drawing/2014/chart" uri="{C3380CC4-5D6E-409C-BE32-E72D297353CC}">
              <c16:uniqueId val="{00000001-D094-534A-9521-9E35083D832C}"/>
            </c:ext>
          </c:extLst>
        </c:ser>
        <c:ser>
          <c:idx val="2"/>
          <c:order val="2"/>
          <c:tx>
            <c:strRef>
              <c:f>'graph 11'!$L$17</c:f>
              <c:strCache>
                <c:ptCount val="1"/>
                <c:pt idx="0">
                  <c:v>2019</c:v>
                </c:pt>
              </c:strCache>
            </c:strRef>
          </c:tx>
          <c:spPr>
            <a:solidFill>
              <a:schemeClr val="accent3"/>
            </a:solidFill>
            <a:ln>
              <a:noFill/>
            </a:ln>
            <a:effectLst/>
          </c:spPr>
          <c:invertIfNegative val="0"/>
          <c:cat>
            <c:strRef>
              <c:f>'graph 11'!$B$18:$B$28</c:f>
              <c:strCache>
                <c:ptCount val="11"/>
                <c:pt idx="0">
                  <c:v>Industrie</c:v>
                </c:pt>
                <c:pt idx="1">
                  <c:v>Information et communication</c:v>
                </c:pt>
                <c:pt idx="2">
                  <c:v>Activités financières et d'assurance</c:v>
                </c:pt>
                <c:pt idx="3">
                  <c:v>Activités immobilières</c:v>
                </c:pt>
                <c:pt idx="4">
                  <c:v>Commerce y c. réparation automobile</c:v>
                </c:pt>
                <c:pt idx="5">
                  <c:v>Transports et entreposage</c:v>
                </c:pt>
                <c:pt idx="6">
                  <c:v>Act. Spéc., scien., tech. et de sout. aux ent.</c:v>
                </c:pt>
                <c:pt idx="7">
                  <c:v>Hébergement et restauration</c:v>
                </c:pt>
                <c:pt idx="8">
                  <c:v>Construction</c:v>
                </c:pt>
                <c:pt idx="9">
                  <c:v>Enseignement, santé humaine et action sociale</c:v>
                </c:pt>
                <c:pt idx="10">
                  <c:v>Autres activités de services aux ménages</c:v>
                </c:pt>
              </c:strCache>
            </c:strRef>
          </c:cat>
          <c:val>
            <c:numRef>
              <c:f>'graph 11'!$L$18:$L$28</c:f>
              <c:numCache>
                <c:formatCode>General</c:formatCode>
                <c:ptCount val="11"/>
                <c:pt idx="0">
                  <c:v>4.0000000000000018</c:v>
                </c:pt>
                <c:pt idx="1">
                  <c:v>4.8813559322033928</c:v>
                </c:pt>
                <c:pt idx="2">
                  <c:v>5.6610169491525451</c:v>
                </c:pt>
                <c:pt idx="3">
                  <c:v>6.2033898305084767</c:v>
                </c:pt>
                <c:pt idx="4">
                  <c:v>15.762711864406786</c:v>
                </c:pt>
                <c:pt idx="5">
                  <c:v>5.1864406779661021</c:v>
                </c:pt>
                <c:pt idx="6">
                  <c:v>21.661016949152543</c:v>
                </c:pt>
                <c:pt idx="7">
                  <c:v>7.5593220338983098</c:v>
                </c:pt>
                <c:pt idx="8">
                  <c:v>11.830508474576277</c:v>
                </c:pt>
                <c:pt idx="9">
                  <c:v>11.72881355932204</c:v>
                </c:pt>
                <c:pt idx="10">
                  <c:v>5.5254237288135606</c:v>
                </c:pt>
              </c:numCache>
            </c:numRef>
          </c:val>
          <c:extLst>
            <c:ext xmlns:c16="http://schemas.microsoft.com/office/drawing/2014/chart" uri="{C3380CC4-5D6E-409C-BE32-E72D297353CC}">
              <c16:uniqueId val="{00000002-D094-534A-9521-9E35083D832C}"/>
            </c:ext>
          </c:extLst>
        </c:ser>
        <c:dLbls>
          <c:showLegendKey val="0"/>
          <c:showVal val="0"/>
          <c:showCatName val="0"/>
          <c:showSerName val="0"/>
          <c:showPercent val="0"/>
          <c:showBubbleSize val="0"/>
        </c:dLbls>
        <c:gapWidth val="219"/>
        <c:overlap val="-27"/>
        <c:axId val="318110792"/>
        <c:axId val="318105304"/>
      </c:barChart>
      <c:catAx>
        <c:axId val="318110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8105304"/>
        <c:crosses val="autoZero"/>
        <c:auto val="1"/>
        <c:lblAlgn val="ctr"/>
        <c:lblOffset val="100"/>
        <c:noMultiLvlLbl val="0"/>
      </c:catAx>
      <c:valAx>
        <c:axId val="318105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 des créations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8110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 11'!$R$34</c:f>
              <c:strCache>
                <c:ptCount val="1"/>
                <c:pt idx="0">
                  <c:v>2019</c:v>
                </c:pt>
              </c:strCache>
            </c:strRef>
          </c:tx>
          <c:spPr>
            <a:solidFill>
              <a:schemeClr val="accent1"/>
            </a:solidFill>
            <a:ln>
              <a:noFill/>
            </a:ln>
            <a:effectLst/>
          </c:spPr>
          <c:invertIfNegative val="0"/>
          <c:cat>
            <c:strRef>
              <c:f>'graph 11'!$Q$35:$Q$45</c:f>
              <c:strCache>
                <c:ptCount val="11"/>
                <c:pt idx="0">
                  <c:v>Industrie</c:v>
                </c:pt>
                <c:pt idx="1">
                  <c:v>Information et communication</c:v>
                </c:pt>
                <c:pt idx="2">
                  <c:v>Activités financières et d'assurance</c:v>
                </c:pt>
                <c:pt idx="3">
                  <c:v>Activités immobilières</c:v>
                </c:pt>
                <c:pt idx="4">
                  <c:v>Commerce y c. réparation automobile</c:v>
                </c:pt>
                <c:pt idx="5">
                  <c:v>Transports et entreposage</c:v>
                </c:pt>
                <c:pt idx="6">
                  <c:v>Act. Spéc., scien., tech. et de sout. aux ent.</c:v>
                </c:pt>
                <c:pt idx="7">
                  <c:v>Hébergement et restauration</c:v>
                </c:pt>
                <c:pt idx="8">
                  <c:v>Construction</c:v>
                </c:pt>
                <c:pt idx="9">
                  <c:v>Enseignement, santé humaine et action sociale</c:v>
                </c:pt>
                <c:pt idx="10">
                  <c:v>Autres activités de services aux ménages</c:v>
                </c:pt>
              </c:strCache>
            </c:strRef>
          </c:cat>
          <c:val>
            <c:numRef>
              <c:f>'graph 11'!$R$35:$R$45</c:f>
              <c:numCache>
                <c:formatCode>General</c:formatCode>
                <c:ptCount val="11"/>
                <c:pt idx="0">
                  <c:v>4.0000000000000018</c:v>
                </c:pt>
                <c:pt idx="1">
                  <c:v>4.8813559322033928</c:v>
                </c:pt>
                <c:pt idx="2">
                  <c:v>5.6610169491525451</c:v>
                </c:pt>
                <c:pt idx="3">
                  <c:v>6.2033898305084767</c:v>
                </c:pt>
                <c:pt idx="4">
                  <c:v>15.762711864406786</c:v>
                </c:pt>
                <c:pt idx="5">
                  <c:v>5.1864406779661021</c:v>
                </c:pt>
                <c:pt idx="6">
                  <c:v>21.661016949152543</c:v>
                </c:pt>
                <c:pt idx="7">
                  <c:v>7.5593220338983098</c:v>
                </c:pt>
                <c:pt idx="8">
                  <c:v>11.830508474576277</c:v>
                </c:pt>
                <c:pt idx="9">
                  <c:v>11.72881355932204</c:v>
                </c:pt>
                <c:pt idx="10">
                  <c:v>5.5254237288135606</c:v>
                </c:pt>
              </c:numCache>
            </c:numRef>
          </c:val>
          <c:extLst>
            <c:ext xmlns:c16="http://schemas.microsoft.com/office/drawing/2014/chart" uri="{C3380CC4-5D6E-409C-BE32-E72D297353CC}">
              <c16:uniqueId val="{00000000-9801-4B71-A3D8-8307064E346F}"/>
            </c:ext>
          </c:extLst>
        </c:ser>
        <c:ser>
          <c:idx val="1"/>
          <c:order val="1"/>
          <c:tx>
            <c:strRef>
              <c:f>'graph 11'!$S$34</c:f>
              <c:strCache>
                <c:ptCount val="1"/>
                <c:pt idx="0">
                  <c:v>2020</c:v>
                </c:pt>
              </c:strCache>
            </c:strRef>
          </c:tx>
          <c:spPr>
            <a:solidFill>
              <a:schemeClr val="accent2"/>
            </a:solidFill>
            <a:ln>
              <a:noFill/>
            </a:ln>
            <a:effectLst/>
          </c:spPr>
          <c:invertIfNegative val="0"/>
          <c:cat>
            <c:strRef>
              <c:f>'graph 11'!$Q$35:$Q$45</c:f>
              <c:strCache>
                <c:ptCount val="11"/>
                <c:pt idx="0">
                  <c:v>Industrie</c:v>
                </c:pt>
                <c:pt idx="1">
                  <c:v>Information et communication</c:v>
                </c:pt>
                <c:pt idx="2">
                  <c:v>Activités financières et d'assurance</c:v>
                </c:pt>
                <c:pt idx="3">
                  <c:v>Activités immobilières</c:v>
                </c:pt>
                <c:pt idx="4">
                  <c:v>Commerce y c. réparation automobile</c:v>
                </c:pt>
                <c:pt idx="5">
                  <c:v>Transports et entreposage</c:v>
                </c:pt>
                <c:pt idx="6">
                  <c:v>Act. Spéc., scien., tech. et de sout. aux ent.</c:v>
                </c:pt>
                <c:pt idx="7">
                  <c:v>Hébergement et restauration</c:v>
                </c:pt>
                <c:pt idx="8">
                  <c:v>Construction</c:v>
                </c:pt>
                <c:pt idx="9">
                  <c:v>Enseignement, santé humaine et action sociale</c:v>
                </c:pt>
                <c:pt idx="10">
                  <c:v>Autres activités de services aux ménages</c:v>
                </c:pt>
              </c:strCache>
            </c:strRef>
          </c:cat>
          <c:val>
            <c:numRef>
              <c:f>'graph 11'!$S$35:$S$45</c:f>
              <c:numCache>
                <c:formatCode>General</c:formatCode>
                <c:ptCount val="11"/>
                <c:pt idx="0">
                  <c:v>4.2212940016521445</c:v>
                </c:pt>
                <c:pt idx="1">
                  <c:v>4.9261198603672023</c:v>
                </c:pt>
                <c:pt idx="2">
                  <c:v>5.9736989367655289</c:v>
                </c:pt>
                <c:pt idx="3">
                  <c:v>6.595917605990353</c:v>
                </c:pt>
                <c:pt idx="4">
                  <c:v>16.24963359714339</c:v>
                </c:pt>
                <c:pt idx="5">
                  <c:v>4.2023076718096304</c:v>
                </c:pt>
                <c:pt idx="6">
                  <c:v>20.690436219255471</c:v>
                </c:pt>
                <c:pt idx="7">
                  <c:v>6.3554240946518501</c:v>
                </c:pt>
                <c:pt idx="8">
                  <c:v>11.920417299544328</c:v>
                </c:pt>
                <c:pt idx="9">
                  <c:v>11.484730993684547</c:v>
                </c:pt>
                <c:pt idx="10">
                  <c:v>7.3800197191355554</c:v>
                </c:pt>
              </c:numCache>
            </c:numRef>
          </c:val>
          <c:extLst>
            <c:ext xmlns:c16="http://schemas.microsoft.com/office/drawing/2014/chart" uri="{C3380CC4-5D6E-409C-BE32-E72D297353CC}">
              <c16:uniqueId val="{00000001-9801-4B71-A3D8-8307064E346F}"/>
            </c:ext>
          </c:extLst>
        </c:ser>
        <c:ser>
          <c:idx val="2"/>
          <c:order val="2"/>
          <c:tx>
            <c:strRef>
              <c:f>'graph 11'!$T$34</c:f>
              <c:strCache>
                <c:ptCount val="1"/>
                <c:pt idx="0">
                  <c:v>2021</c:v>
                </c:pt>
              </c:strCache>
            </c:strRef>
          </c:tx>
          <c:spPr>
            <a:solidFill>
              <a:schemeClr val="accent3"/>
            </a:solidFill>
            <a:ln>
              <a:noFill/>
            </a:ln>
            <a:effectLst/>
          </c:spPr>
          <c:invertIfNegative val="0"/>
          <c:cat>
            <c:strRef>
              <c:f>'graph 11'!$Q$35:$Q$45</c:f>
              <c:strCache>
                <c:ptCount val="11"/>
                <c:pt idx="0">
                  <c:v>Industrie</c:v>
                </c:pt>
                <c:pt idx="1">
                  <c:v>Information et communication</c:v>
                </c:pt>
                <c:pt idx="2">
                  <c:v>Activités financières et d'assurance</c:v>
                </c:pt>
                <c:pt idx="3">
                  <c:v>Activités immobilières</c:v>
                </c:pt>
                <c:pt idx="4">
                  <c:v>Commerce y c. réparation automobile</c:v>
                </c:pt>
                <c:pt idx="5">
                  <c:v>Transports et entreposage</c:v>
                </c:pt>
                <c:pt idx="6">
                  <c:v>Act. Spéc., scien., tech. et de sout. aux ent.</c:v>
                </c:pt>
                <c:pt idx="7">
                  <c:v>Hébergement et restauration</c:v>
                </c:pt>
                <c:pt idx="8">
                  <c:v>Construction</c:v>
                </c:pt>
                <c:pt idx="9">
                  <c:v>Enseignement, santé humaine et action sociale</c:v>
                </c:pt>
                <c:pt idx="10">
                  <c:v>Autres activités de services aux ménages</c:v>
                </c:pt>
              </c:strCache>
            </c:strRef>
          </c:cat>
          <c:val>
            <c:numRef>
              <c:f>'graph 11'!$T$35:$T$45</c:f>
              <c:numCache>
                <c:formatCode>General</c:formatCode>
                <c:ptCount val="11"/>
                <c:pt idx="0">
                  <c:v>4.346598927462602</c:v>
                </c:pt>
                <c:pt idx="1">
                  <c:v>4.8828676263053907</c:v>
                </c:pt>
                <c:pt idx="2">
                  <c:v>6.7174710697149305</c:v>
                </c:pt>
                <c:pt idx="3">
                  <c:v>7.5077617837990402</c:v>
                </c:pt>
                <c:pt idx="4">
                  <c:v>16.5961049957663</c:v>
                </c:pt>
                <c:pt idx="5">
                  <c:v>4.7417442845046569</c:v>
                </c:pt>
                <c:pt idx="6">
                  <c:v>20.77335591306802</c:v>
                </c:pt>
                <c:pt idx="7">
                  <c:v>6.3223257126728765</c:v>
                </c:pt>
                <c:pt idx="8">
                  <c:v>11.826136042901496</c:v>
                </c:pt>
                <c:pt idx="9">
                  <c:v>9.2576912221281393</c:v>
                </c:pt>
                <c:pt idx="10">
                  <c:v>7.0279424216765456</c:v>
                </c:pt>
              </c:numCache>
            </c:numRef>
          </c:val>
          <c:extLst>
            <c:ext xmlns:c16="http://schemas.microsoft.com/office/drawing/2014/chart" uri="{C3380CC4-5D6E-409C-BE32-E72D297353CC}">
              <c16:uniqueId val="{00000002-9801-4B71-A3D8-8307064E346F}"/>
            </c:ext>
          </c:extLst>
        </c:ser>
        <c:dLbls>
          <c:showLegendKey val="0"/>
          <c:showVal val="0"/>
          <c:showCatName val="0"/>
          <c:showSerName val="0"/>
          <c:showPercent val="0"/>
          <c:showBubbleSize val="0"/>
        </c:dLbls>
        <c:gapWidth val="219"/>
        <c:overlap val="-27"/>
        <c:axId val="825278399"/>
        <c:axId val="825271327"/>
      </c:barChart>
      <c:catAx>
        <c:axId val="825278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5271327"/>
        <c:crosses val="autoZero"/>
        <c:auto val="1"/>
        <c:lblAlgn val="ctr"/>
        <c:lblOffset val="100"/>
        <c:noMultiLvlLbl val="0"/>
      </c:catAx>
      <c:valAx>
        <c:axId val="8252713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5278399"/>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 12'!$A$4</c:f>
              <c:strCache>
                <c:ptCount val="1"/>
                <c:pt idx="0">
                  <c:v>Intra-firme</c:v>
                </c:pt>
              </c:strCache>
            </c:strRef>
          </c:tx>
          <c:spPr>
            <a:solidFill>
              <a:schemeClr val="accent1"/>
            </a:solidFill>
            <a:ln>
              <a:noFill/>
            </a:ln>
            <a:effectLst/>
          </c:spPr>
          <c:invertIfNegative val="0"/>
          <c:cat>
            <c:strRef>
              <c:f>'graph 12'!$B$3:$M$3</c:f>
              <c:strCache>
                <c:ptCount val="12"/>
                <c:pt idx="0">
                  <c:v>2020Q2</c:v>
                </c:pt>
                <c:pt idx="1">
                  <c:v>2020Q3</c:v>
                </c:pt>
                <c:pt idx="2">
                  <c:v>2020Q4</c:v>
                </c:pt>
                <c:pt idx="3">
                  <c:v>2021Q1</c:v>
                </c:pt>
                <c:pt idx="4">
                  <c:v>2021Q2</c:v>
                </c:pt>
                <c:pt idx="5">
                  <c:v>2021Q3</c:v>
                </c:pt>
                <c:pt idx="6">
                  <c:v>2021Q4</c:v>
                </c:pt>
                <c:pt idx="7">
                  <c:v>2022Q1</c:v>
                </c:pt>
                <c:pt idx="8">
                  <c:v>2022Q2</c:v>
                </c:pt>
                <c:pt idx="9">
                  <c:v>2022Q3</c:v>
                </c:pt>
                <c:pt idx="10">
                  <c:v>2022Q4</c:v>
                </c:pt>
                <c:pt idx="11">
                  <c:v>2023+</c:v>
                </c:pt>
              </c:strCache>
            </c:strRef>
          </c:cat>
          <c:val>
            <c:numRef>
              <c:f>'graph 12'!$B$4:$M$4</c:f>
              <c:numCache>
                <c:formatCode>General</c:formatCode>
                <c:ptCount val="12"/>
                <c:pt idx="0">
                  <c:v>-9.9</c:v>
                </c:pt>
                <c:pt idx="1">
                  <c:v>-6</c:v>
                </c:pt>
                <c:pt idx="2">
                  <c:v>-6.1</c:v>
                </c:pt>
                <c:pt idx="3">
                  <c:v>-5.4</c:v>
                </c:pt>
                <c:pt idx="4">
                  <c:v>-3.6</c:v>
                </c:pt>
                <c:pt idx="5">
                  <c:v>-4.0999999999999996</c:v>
                </c:pt>
                <c:pt idx="6">
                  <c:v>-3.9</c:v>
                </c:pt>
                <c:pt idx="7">
                  <c:v>-3.4</c:v>
                </c:pt>
                <c:pt idx="8">
                  <c:v>-1.7</c:v>
                </c:pt>
                <c:pt idx="9">
                  <c:v>-1.1000000000000001</c:v>
                </c:pt>
                <c:pt idx="10">
                  <c:v>-0.6</c:v>
                </c:pt>
                <c:pt idx="11">
                  <c:v>0</c:v>
                </c:pt>
              </c:numCache>
            </c:numRef>
          </c:val>
          <c:extLst>
            <c:ext xmlns:c16="http://schemas.microsoft.com/office/drawing/2014/chart" uri="{C3380CC4-5D6E-409C-BE32-E72D297353CC}">
              <c16:uniqueId val="{00000000-7B86-DD40-8276-A523185FB5C7}"/>
            </c:ext>
          </c:extLst>
        </c:ser>
        <c:ser>
          <c:idx val="1"/>
          <c:order val="1"/>
          <c:tx>
            <c:strRef>
              <c:f>'graph 12'!$A$5</c:f>
              <c:strCache>
                <c:ptCount val="1"/>
                <c:pt idx="0">
                  <c:v>Inter-firme</c:v>
                </c:pt>
              </c:strCache>
            </c:strRef>
          </c:tx>
          <c:spPr>
            <a:solidFill>
              <a:schemeClr val="accent2"/>
            </a:solidFill>
            <a:ln>
              <a:noFill/>
            </a:ln>
            <a:effectLst/>
          </c:spPr>
          <c:invertIfNegative val="0"/>
          <c:cat>
            <c:strRef>
              <c:f>'graph 12'!$B$3:$M$3</c:f>
              <c:strCache>
                <c:ptCount val="12"/>
                <c:pt idx="0">
                  <c:v>2020Q2</c:v>
                </c:pt>
                <c:pt idx="1">
                  <c:v>2020Q3</c:v>
                </c:pt>
                <c:pt idx="2">
                  <c:v>2020Q4</c:v>
                </c:pt>
                <c:pt idx="3">
                  <c:v>2021Q1</c:v>
                </c:pt>
                <c:pt idx="4">
                  <c:v>2021Q2</c:v>
                </c:pt>
                <c:pt idx="5">
                  <c:v>2021Q3</c:v>
                </c:pt>
                <c:pt idx="6">
                  <c:v>2021Q4</c:v>
                </c:pt>
                <c:pt idx="7">
                  <c:v>2022Q1</c:v>
                </c:pt>
                <c:pt idx="8">
                  <c:v>2022Q2</c:v>
                </c:pt>
                <c:pt idx="9">
                  <c:v>2022Q3</c:v>
                </c:pt>
                <c:pt idx="10">
                  <c:v>2022Q4</c:v>
                </c:pt>
                <c:pt idx="11">
                  <c:v>2023+</c:v>
                </c:pt>
              </c:strCache>
            </c:strRef>
          </c:cat>
          <c:val>
            <c:numRef>
              <c:f>'graph 12'!$B$5:$M$5</c:f>
              <c:numCache>
                <c:formatCode>General</c:formatCode>
                <c:ptCount val="12"/>
                <c:pt idx="0">
                  <c:v>5.9</c:v>
                </c:pt>
                <c:pt idx="1">
                  <c:v>1.1000000000000001</c:v>
                </c:pt>
                <c:pt idx="2">
                  <c:v>1.7</c:v>
                </c:pt>
                <c:pt idx="3">
                  <c:v>3.7</c:v>
                </c:pt>
                <c:pt idx="4">
                  <c:v>1.9</c:v>
                </c:pt>
                <c:pt idx="5">
                  <c:v>0.5</c:v>
                </c:pt>
                <c:pt idx="6">
                  <c:v>0.3</c:v>
                </c:pt>
                <c:pt idx="7">
                  <c:v>0.3</c:v>
                </c:pt>
                <c:pt idx="8">
                  <c:v>0.2</c:v>
                </c:pt>
                <c:pt idx="9">
                  <c:v>0.2</c:v>
                </c:pt>
                <c:pt idx="10">
                  <c:v>0.1</c:v>
                </c:pt>
                <c:pt idx="11">
                  <c:v>0.1</c:v>
                </c:pt>
              </c:numCache>
            </c:numRef>
          </c:val>
          <c:extLst>
            <c:ext xmlns:c16="http://schemas.microsoft.com/office/drawing/2014/chart" uri="{C3380CC4-5D6E-409C-BE32-E72D297353CC}">
              <c16:uniqueId val="{00000001-7B86-DD40-8276-A523185FB5C7}"/>
            </c:ext>
          </c:extLst>
        </c:ser>
        <c:dLbls>
          <c:showLegendKey val="0"/>
          <c:showVal val="0"/>
          <c:showCatName val="0"/>
          <c:showSerName val="0"/>
          <c:showPercent val="0"/>
          <c:showBubbleSize val="0"/>
        </c:dLbls>
        <c:gapWidth val="150"/>
        <c:overlap val="100"/>
        <c:axId val="318104128"/>
        <c:axId val="318100208"/>
      </c:barChart>
      <c:lineChart>
        <c:grouping val="standard"/>
        <c:varyColors val="0"/>
        <c:ser>
          <c:idx val="2"/>
          <c:order val="2"/>
          <c:tx>
            <c:strRef>
              <c:f>'graph 12'!$A$6</c:f>
              <c:strCache>
                <c:ptCount val="1"/>
                <c:pt idx="0">
                  <c:v>Total</c:v>
                </c:pt>
              </c:strCache>
            </c:strRef>
          </c:tx>
          <c:spPr>
            <a:ln w="28575" cap="rnd">
              <a:solidFill>
                <a:schemeClr val="accent3"/>
              </a:solidFill>
              <a:round/>
            </a:ln>
            <a:effectLst/>
          </c:spPr>
          <c:marker>
            <c:symbol val="none"/>
          </c:marker>
          <c:val>
            <c:numRef>
              <c:f>'graph 12'!$B$6:$M$6</c:f>
              <c:numCache>
                <c:formatCode>General</c:formatCode>
                <c:ptCount val="12"/>
                <c:pt idx="0">
                  <c:v>-4</c:v>
                </c:pt>
                <c:pt idx="1">
                  <c:v>-4.9000000000000004</c:v>
                </c:pt>
                <c:pt idx="2">
                  <c:v>-4.4000000000000004</c:v>
                </c:pt>
                <c:pt idx="3">
                  <c:v>-1.7</c:v>
                </c:pt>
                <c:pt idx="4">
                  <c:v>-1.7</c:v>
                </c:pt>
                <c:pt idx="5">
                  <c:v>-3.6</c:v>
                </c:pt>
                <c:pt idx="6">
                  <c:v>-3.6</c:v>
                </c:pt>
                <c:pt idx="7">
                  <c:v>-3.1</c:v>
                </c:pt>
                <c:pt idx="8">
                  <c:v>-1.4</c:v>
                </c:pt>
                <c:pt idx="9">
                  <c:v>-0.9</c:v>
                </c:pt>
                <c:pt idx="10">
                  <c:v>-0.5</c:v>
                </c:pt>
                <c:pt idx="11">
                  <c:v>0</c:v>
                </c:pt>
              </c:numCache>
            </c:numRef>
          </c:val>
          <c:smooth val="0"/>
          <c:extLst>
            <c:ext xmlns:c16="http://schemas.microsoft.com/office/drawing/2014/chart" uri="{C3380CC4-5D6E-409C-BE32-E72D297353CC}">
              <c16:uniqueId val="{00000002-7B86-DD40-8276-A523185FB5C7}"/>
            </c:ext>
          </c:extLst>
        </c:ser>
        <c:dLbls>
          <c:showLegendKey val="0"/>
          <c:showVal val="0"/>
          <c:showCatName val="0"/>
          <c:showSerName val="0"/>
          <c:showPercent val="0"/>
          <c:showBubbleSize val="0"/>
        </c:dLbls>
        <c:marker val="1"/>
        <c:smooth val="0"/>
        <c:axId val="318104128"/>
        <c:axId val="318100208"/>
      </c:lineChart>
      <c:catAx>
        <c:axId val="3181041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8100208"/>
        <c:crosses val="autoZero"/>
        <c:auto val="0"/>
        <c:lblAlgn val="ctr"/>
        <c:lblOffset val="100"/>
        <c:noMultiLvlLbl val="0"/>
      </c:catAx>
      <c:valAx>
        <c:axId val="318100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8104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 13'!$B$1</c:f>
              <c:strCache>
                <c:ptCount val="1"/>
                <c:pt idx="0">
                  <c:v>Produits manufacturés</c:v>
                </c:pt>
              </c:strCache>
            </c:strRef>
          </c:tx>
          <c:spPr>
            <a:ln w="28575" cap="rnd">
              <a:solidFill>
                <a:schemeClr val="accent1"/>
              </a:solidFill>
              <a:round/>
            </a:ln>
            <a:effectLst/>
          </c:spPr>
          <c:marker>
            <c:symbol val="none"/>
          </c:marker>
          <c:cat>
            <c:strRef>
              <c:f>'graph 13'!$A$2:$A$12</c:f>
              <c:strCache>
                <c:ptCount val="11"/>
                <c:pt idx="0">
                  <c:v>2019T1</c:v>
                </c:pt>
                <c:pt idx="1">
                  <c:v>2019T2</c:v>
                </c:pt>
                <c:pt idx="2">
                  <c:v>2019T3</c:v>
                </c:pt>
                <c:pt idx="3">
                  <c:v>2019T4</c:v>
                </c:pt>
                <c:pt idx="4">
                  <c:v>2020T1</c:v>
                </c:pt>
                <c:pt idx="5">
                  <c:v>2020T2</c:v>
                </c:pt>
                <c:pt idx="6">
                  <c:v>2020T3</c:v>
                </c:pt>
                <c:pt idx="7">
                  <c:v>2020T4</c:v>
                </c:pt>
                <c:pt idx="8">
                  <c:v>2021T1</c:v>
                </c:pt>
                <c:pt idx="9">
                  <c:v>2021T2</c:v>
                </c:pt>
                <c:pt idx="10">
                  <c:v>2021T3</c:v>
                </c:pt>
              </c:strCache>
            </c:strRef>
          </c:cat>
          <c:val>
            <c:numRef>
              <c:f>'graph 13'!$B$2:$B$12</c:f>
              <c:numCache>
                <c:formatCode>0.0</c:formatCode>
                <c:ptCount val="11"/>
                <c:pt idx="0">
                  <c:v>25.728000000000002</c:v>
                </c:pt>
                <c:pt idx="1">
                  <c:v>25.898</c:v>
                </c:pt>
                <c:pt idx="2">
                  <c:v>26.073</c:v>
                </c:pt>
                <c:pt idx="3">
                  <c:v>26.02</c:v>
                </c:pt>
                <c:pt idx="4">
                  <c:v>22.236999999999998</c:v>
                </c:pt>
                <c:pt idx="5">
                  <c:v>18.155000000000001</c:v>
                </c:pt>
                <c:pt idx="6">
                  <c:v>25.189</c:v>
                </c:pt>
                <c:pt idx="7">
                  <c:v>25.018000000000001</c:v>
                </c:pt>
                <c:pt idx="8">
                  <c:v>25.164000000000001</c:v>
                </c:pt>
                <c:pt idx="9">
                  <c:v>25.401</c:v>
                </c:pt>
                <c:pt idx="10">
                  <c:v>24.959</c:v>
                </c:pt>
              </c:numCache>
            </c:numRef>
          </c:val>
          <c:smooth val="0"/>
          <c:extLst>
            <c:ext xmlns:c16="http://schemas.microsoft.com/office/drawing/2014/chart" uri="{C3380CC4-5D6E-409C-BE32-E72D297353CC}">
              <c16:uniqueId val="{00000000-DEE0-B847-B891-0C31BE4F21C4}"/>
            </c:ext>
          </c:extLst>
        </c:ser>
        <c:ser>
          <c:idx val="1"/>
          <c:order val="1"/>
          <c:tx>
            <c:strRef>
              <c:f>'graph 13'!$C$1</c:f>
              <c:strCache>
                <c:ptCount val="1"/>
                <c:pt idx="0">
                  <c:v>Information-Communication</c:v>
                </c:pt>
              </c:strCache>
            </c:strRef>
          </c:tx>
          <c:spPr>
            <a:ln w="28575" cap="rnd">
              <a:solidFill>
                <a:schemeClr val="accent2"/>
              </a:solidFill>
              <a:round/>
            </a:ln>
            <a:effectLst/>
          </c:spPr>
          <c:marker>
            <c:symbol val="none"/>
          </c:marker>
          <c:cat>
            <c:strRef>
              <c:f>'graph 13'!$A$2:$A$12</c:f>
              <c:strCache>
                <c:ptCount val="11"/>
                <c:pt idx="0">
                  <c:v>2019T1</c:v>
                </c:pt>
                <c:pt idx="1">
                  <c:v>2019T2</c:v>
                </c:pt>
                <c:pt idx="2">
                  <c:v>2019T3</c:v>
                </c:pt>
                <c:pt idx="3">
                  <c:v>2019T4</c:v>
                </c:pt>
                <c:pt idx="4">
                  <c:v>2020T1</c:v>
                </c:pt>
                <c:pt idx="5">
                  <c:v>2020T2</c:v>
                </c:pt>
                <c:pt idx="6">
                  <c:v>2020T3</c:v>
                </c:pt>
                <c:pt idx="7">
                  <c:v>2020T4</c:v>
                </c:pt>
                <c:pt idx="8">
                  <c:v>2021T1</c:v>
                </c:pt>
                <c:pt idx="9">
                  <c:v>2021T2</c:v>
                </c:pt>
                <c:pt idx="10">
                  <c:v>2021T3</c:v>
                </c:pt>
              </c:strCache>
            </c:strRef>
          </c:cat>
          <c:val>
            <c:numRef>
              <c:f>'graph 13'!$C$2:$C$12</c:f>
              <c:numCache>
                <c:formatCode>0.0</c:formatCode>
                <c:ptCount val="11"/>
                <c:pt idx="0">
                  <c:v>17.52</c:v>
                </c:pt>
                <c:pt idx="1">
                  <c:v>17.911999999999999</c:v>
                </c:pt>
                <c:pt idx="2">
                  <c:v>18.46</c:v>
                </c:pt>
                <c:pt idx="3">
                  <c:v>18.55</c:v>
                </c:pt>
                <c:pt idx="4">
                  <c:v>18.393999999999998</c:v>
                </c:pt>
                <c:pt idx="5">
                  <c:v>17.937999999999999</c:v>
                </c:pt>
                <c:pt idx="6">
                  <c:v>18.323</c:v>
                </c:pt>
                <c:pt idx="7">
                  <c:v>19.256</c:v>
                </c:pt>
                <c:pt idx="8">
                  <c:v>19.789000000000001</c:v>
                </c:pt>
                <c:pt idx="9">
                  <c:v>20.052</c:v>
                </c:pt>
                <c:pt idx="10">
                  <c:v>20.564</c:v>
                </c:pt>
              </c:numCache>
            </c:numRef>
          </c:val>
          <c:smooth val="0"/>
          <c:extLst>
            <c:ext xmlns:c16="http://schemas.microsoft.com/office/drawing/2014/chart" uri="{C3380CC4-5D6E-409C-BE32-E72D297353CC}">
              <c16:uniqueId val="{00000001-DEE0-B847-B891-0C31BE4F21C4}"/>
            </c:ext>
          </c:extLst>
        </c:ser>
        <c:dLbls>
          <c:showLegendKey val="0"/>
          <c:showVal val="0"/>
          <c:showCatName val="0"/>
          <c:showSerName val="0"/>
          <c:showPercent val="0"/>
          <c:showBubbleSize val="0"/>
        </c:dLbls>
        <c:smooth val="0"/>
        <c:axId val="318099816"/>
        <c:axId val="318105696"/>
      </c:lineChart>
      <c:catAx>
        <c:axId val="318099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8105696"/>
        <c:crosses val="autoZero"/>
        <c:auto val="1"/>
        <c:lblAlgn val="ctr"/>
        <c:lblOffset val="100"/>
        <c:noMultiLvlLbl val="0"/>
      </c:catAx>
      <c:valAx>
        <c:axId val="318105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8099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600098645387447E-2"/>
          <c:y val="3.6506421284857635E-2"/>
          <c:w val="0.88256982977798926"/>
          <c:h val="0.79217422170578877"/>
        </c:manualLayout>
      </c:layout>
      <c:barChart>
        <c:barDir val="col"/>
        <c:grouping val="clustered"/>
        <c:varyColors val="0"/>
        <c:ser>
          <c:idx val="0"/>
          <c:order val="0"/>
          <c:tx>
            <c:strRef>
              <c:f>'graph 14'!$P$1</c:f>
              <c:strCache>
                <c:ptCount val="1"/>
                <c:pt idx="0">
                  <c:v>Contribution des entreprises (en points de %)</c:v>
                </c:pt>
              </c:strCache>
            </c:strRef>
          </c:tx>
          <c:invertIfNegative val="0"/>
          <c:cat>
            <c:strRef>
              <c:f>'graph 14'!$O$20:$O$35</c:f>
              <c:strCache>
                <c:ptCount val="16"/>
                <c:pt idx="0">
                  <c:v>2005</c:v>
                </c:pt>
                <c:pt idx="1">
                  <c:v>2006 (r)</c:v>
                </c:pt>
                <c:pt idx="2">
                  <c:v>2007</c:v>
                </c:pt>
                <c:pt idx="3">
                  <c:v>2008</c:v>
                </c:pt>
                <c:pt idx="4">
                  <c:v>2009 (r)</c:v>
                </c:pt>
                <c:pt idx="5">
                  <c:v>2010</c:v>
                </c:pt>
                <c:pt idx="6">
                  <c:v>2011</c:v>
                </c:pt>
                <c:pt idx="7">
                  <c:v>2012</c:v>
                </c:pt>
                <c:pt idx="8">
                  <c:v>2013</c:v>
                </c:pt>
                <c:pt idx="9">
                  <c:v>2014 (r)</c:v>
                </c:pt>
                <c:pt idx="10">
                  <c:v>2015 (r)</c:v>
                </c:pt>
                <c:pt idx="11">
                  <c:v>2016</c:v>
                </c:pt>
                <c:pt idx="12">
                  <c:v>2017</c:v>
                </c:pt>
                <c:pt idx="13">
                  <c:v>2018</c:v>
                </c:pt>
                <c:pt idx="14">
                  <c:v>2019 (sd)</c:v>
                </c:pt>
                <c:pt idx="15">
                  <c:v>2020 (e)</c:v>
                </c:pt>
              </c:strCache>
            </c:strRef>
          </c:cat>
          <c:val>
            <c:numRef>
              <c:f>'graph 14'!$P$20:$P$35</c:f>
              <c:numCache>
                <c:formatCode>0.0%</c:formatCode>
                <c:ptCount val="16"/>
                <c:pt idx="0">
                  <c:v>-1.25436149197986E-2</c:v>
                </c:pt>
                <c:pt idx="1">
                  <c:v>2.4924620290561937E-2</c:v>
                </c:pt>
                <c:pt idx="2">
                  <c:v>5.9382872368950847E-3</c:v>
                </c:pt>
                <c:pt idx="3">
                  <c:v>1.0503190425683052E-2</c:v>
                </c:pt>
                <c:pt idx="4">
                  <c:v>1.5758113722249979E-2</c:v>
                </c:pt>
                <c:pt idx="5">
                  <c:v>1.7674889906392859E-2</c:v>
                </c:pt>
                <c:pt idx="6">
                  <c:v>2.5882207261476557E-2</c:v>
                </c:pt>
                <c:pt idx="7">
                  <c:v>1.8749501679824268E-2</c:v>
                </c:pt>
                <c:pt idx="8">
                  <c:v>6.7087114606419647E-3</c:v>
                </c:pt>
                <c:pt idx="9">
                  <c:v>7.6942473429847296E-3</c:v>
                </c:pt>
                <c:pt idx="10">
                  <c:v>3.5863477645538817E-3</c:v>
                </c:pt>
                <c:pt idx="11">
                  <c:v>1.0071131471194601E-2</c:v>
                </c:pt>
                <c:pt idx="12">
                  <c:v>1.0516649077989654E-2</c:v>
                </c:pt>
                <c:pt idx="13">
                  <c:v>1.325719979334106E-2</c:v>
                </c:pt>
                <c:pt idx="14">
                  <c:v>1.4498947217991899E-2</c:v>
                </c:pt>
                <c:pt idx="15">
                  <c:v>-4.0380731588078511E-3</c:v>
                </c:pt>
              </c:numCache>
            </c:numRef>
          </c:val>
          <c:extLst>
            <c:ext xmlns:c16="http://schemas.microsoft.com/office/drawing/2014/chart" uri="{C3380CC4-5D6E-409C-BE32-E72D297353CC}">
              <c16:uniqueId val="{00000000-614E-46F6-BE85-81F473798C50}"/>
            </c:ext>
          </c:extLst>
        </c:ser>
        <c:ser>
          <c:idx val="1"/>
          <c:order val="1"/>
          <c:tx>
            <c:strRef>
              <c:f>'graph 14'!$Q$1</c:f>
              <c:strCache>
                <c:ptCount val="1"/>
                <c:pt idx="0">
                  <c:v>Contribution des administrations (en points de %)</c:v>
                </c:pt>
              </c:strCache>
            </c:strRef>
          </c:tx>
          <c:spPr>
            <a:solidFill>
              <a:schemeClr val="tx2">
                <a:lumMod val="20000"/>
                <a:lumOff val="80000"/>
              </a:schemeClr>
            </a:solidFill>
          </c:spPr>
          <c:invertIfNegative val="0"/>
          <c:cat>
            <c:strRef>
              <c:f>'graph 14'!$O$20:$O$35</c:f>
              <c:strCache>
                <c:ptCount val="16"/>
                <c:pt idx="0">
                  <c:v>2005</c:v>
                </c:pt>
                <c:pt idx="1">
                  <c:v>2006 (r)</c:v>
                </c:pt>
                <c:pt idx="2">
                  <c:v>2007</c:v>
                </c:pt>
                <c:pt idx="3">
                  <c:v>2008</c:v>
                </c:pt>
                <c:pt idx="4">
                  <c:v>2009 (r)</c:v>
                </c:pt>
                <c:pt idx="5">
                  <c:v>2010</c:v>
                </c:pt>
                <c:pt idx="6">
                  <c:v>2011</c:v>
                </c:pt>
                <c:pt idx="7">
                  <c:v>2012</c:v>
                </c:pt>
                <c:pt idx="8">
                  <c:v>2013</c:v>
                </c:pt>
                <c:pt idx="9">
                  <c:v>2014 (r)</c:v>
                </c:pt>
                <c:pt idx="10">
                  <c:v>2015 (r)</c:v>
                </c:pt>
                <c:pt idx="11">
                  <c:v>2016</c:v>
                </c:pt>
                <c:pt idx="12">
                  <c:v>2017</c:v>
                </c:pt>
                <c:pt idx="13">
                  <c:v>2018</c:v>
                </c:pt>
                <c:pt idx="14">
                  <c:v>2019 (sd)</c:v>
                </c:pt>
                <c:pt idx="15">
                  <c:v>2020 (e)</c:v>
                </c:pt>
              </c:strCache>
            </c:strRef>
          </c:cat>
          <c:val>
            <c:numRef>
              <c:f>'graph 14'!$Q$20:$Q$35</c:f>
              <c:numCache>
                <c:formatCode>0.0%</c:formatCode>
                <c:ptCount val="16"/>
                <c:pt idx="0">
                  <c:v>8.2535783952556209E-3</c:v>
                </c:pt>
                <c:pt idx="1">
                  <c:v>-7.1503178885509266E-4</c:v>
                </c:pt>
                <c:pt idx="2">
                  <c:v>5.1123962335578449E-3</c:v>
                </c:pt>
                <c:pt idx="3">
                  <c:v>1.0198611274932498E-2</c:v>
                </c:pt>
                <c:pt idx="4">
                  <c:v>2.6614152646422379E-2</c:v>
                </c:pt>
                <c:pt idx="5">
                  <c:v>1.2282998046144453E-2</c:v>
                </c:pt>
                <c:pt idx="6">
                  <c:v>2.1622202514934483E-3</c:v>
                </c:pt>
                <c:pt idx="7">
                  <c:v>6.0832291521881025E-4</c:v>
                </c:pt>
                <c:pt idx="8">
                  <c:v>3.5521942936735749E-3</c:v>
                </c:pt>
                <c:pt idx="9">
                  <c:v>-1.7497587190185805E-3</c:v>
                </c:pt>
                <c:pt idx="10">
                  <c:v>1.7383043770814773E-3</c:v>
                </c:pt>
                <c:pt idx="11">
                  <c:v>-1.2196692350948369E-3</c:v>
                </c:pt>
                <c:pt idx="12">
                  <c:v>1.5793498185606371E-3</c:v>
                </c:pt>
                <c:pt idx="13">
                  <c:v>4.3645245602775516E-3</c:v>
                </c:pt>
                <c:pt idx="14">
                  <c:v>1.6727775759407396E-3</c:v>
                </c:pt>
                <c:pt idx="15">
                  <c:v>-5.774679218627835E-3</c:v>
                </c:pt>
              </c:numCache>
            </c:numRef>
          </c:val>
          <c:extLst>
            <c:ext xmlns:c16="http://schemas.microsoft.com/office/drawing/2014/chart" uri="{C3380CC4-5D6E-409C-BE32-E72D297353CC}">
              <c16:uniqueId val="{00000001-614E-46F6-BE85-81F473798C50}"/>
            </c:ext>
          </c:extLst>
        </c:ser>
        <c:dLbls>
          <c:showLegendKey val="0"/>
          <c:showVal val="0"/>
          <c:showCatName val="0"/>
          <c:showSerName val="0"/>
          <c:showPercent val="0"/>
          <c:showBubbleSize val="0"/>
        </c:dLbls>
        <c:gapWidth val="150"/>
        <c:axId val="318106088"/>
        <c:axId val="318100992"/>
      </c:barChart>
      <c:lineChart>
        <c:grouping val="standard"/>
        <c:varyColors val="0"/>
        <c:ser>
          <c:idx val="2"/>
          <c:order val="2"/>
          <c:tx>
            <c:strRef>
              <c:f>'graph 14'!$R$1</c:f>
              <c:strCache>
                <c:ptCount val="1"/>
                <c:pt idx="0">
                  <c:v>Évolution annuelle de la DIRD en volume (en %)</c:v>
                </c:pt>
              </c:strCache>
            </c:strRef>
          </c:tx>
          <c:spPr>
            <a:ln>
              <a:solidFill>
                <a:schemeClr val="tx1"/>
              </a:solidFill>
            </a:ln>
          </c:spPr>
          <c:marker>
            <c:symbol val="circle"/>
            <c:size val="3"/>
            <c:spPr>
              <a:solidFill>
                <a:schemeClr val="bg1"/>
              </a:solidFill>
              <a:ln w="12700">
                <a:solidFill>
                  <a:schemeClr val="tx1"/>
                </a:solidFill>
              </a:ln>
            </c:spPr>
          </c:marker>
          <c:cat>
            <c:strRef>
              <c:f>'graph 14'!$O$20:$O$35</c:f>
              <c:strCache>
                <c:ptCount val="16"/>
                <c:pt idx="0">
                  <c:v>2005</c:v>
                </c:pt>
                <c:pt idx="1">
                  <c:v>2006 (r)</c:v>
                </c:pt>
                <c:pt idx="2">
                  <c:v>2007</c:v>
                </c:pt>
                <c:pt idx="3">
                  <c:v>2008</c:v>
                </c:pt>
                <c:pt idx="4">
                  <c:v>2009 (r)</c:v>
                </c:pt>
                <c:pt idx="5">
                  <c:v>2010</c:v>
                </c:pt>
                <c:pt idx="6">
                  <c:v>2011</c:v>
                </c:pt>
                <c:pt idx="7">
                  <c:v>2012</c:v>
                </c:pt>
                <c:pt idx="8">
                  <c:v>2013</c:v>
                </c:pt>
                <c:pt idx="9">
                  <c:v>2014 (r)</c:v>
                </c:pt>
                <c:pt idx="10">
                  <c:v>2015 (r)</c:v>
                </c:pt>
                <c:pt idx="11">
                  <c:v>2016</c:v>
                </c:pt>
                <c:pt idx="12">
                  <c:v>2017</c:v>
                </c:pt>
                <c:pt idx="13">
                  <c:v>2018</c:v>
                </c:pt>
                <c:pt idx="14">
                  <c:v>2019 (sd)</c:v>
                </c:pt>
                <c:pt idx="15">
                  <c:v>2020 (e)</c:v>
                </c:pt>
              </c:strCache>
            </c:strRef>
          </c:cat>
          <c:val>
            <c:numRef>
              <c:f>'graph 14'!$R$20:$R$35</c:f>
              <c:numCache>
                <c:formatCode>0.0%</c:formatCode>
                <c:ptCount val="16"/>
                <c:pt idx="0">
                  <c:v>-4.2900365245428507E-3</c:v>
                </c:pt>
                <c:pt idx="1">
                  <c:v>2.4209588501706847E-2</c:v>
                </c:pt>
                <c:pt idx="2">
                  <c:v>1.1050683470453126E-2</c:v>
                </c:pt>
                <c:pt idx="3">
                  <c:v>2.070180170061553E-2</c:v>
                </c:pt>
                <c:pt idx="4">
                  <c:v>4.2372266368672307E-2</c:v>
                </c:pt>
                <c:pt idx="5">
                  <c:v>2.9957887952537288E-2</c:v>
                </c:pt>
                <c:pt idx="6">
                  <c:v>2.8044427512969872E-2</c:v>
                </c:pt>
                <c:pt idx="7">
                  <c:v>1.9357824595043205E-2</c:v>
                </c:pt>
                <c:pt idx="8">
                  <c:v>1.0260905754315486E-2</c:v>
                </c:pt>
                <c:pt idx="9">
                  <c:v>5.9444886239661265E-3</c:v>
                </c:pt>
                <c:pt idx="10">
                  <c:v>5.3246521416354664E-3</c:v>
                </c:pt>
                <c:pt idx="11">
                  <c:v>8.8514622361002271E-3</c:v>
                </c:pt>
                <c:pt idx="12">
                  <c:v>1.2095998896550331E-2</c:v>
                </c:pt>
                <c:pt idx="13">
                  <c:v>1.7621724353618529E-2</c:v>
                </c:pt>
                <c:pt idx="14">
                  <c:v>1.6171724793932807E-2</c:v>
                </c:pt>
                <c:pt idx="15">
                  <c:v>-9.8127523774357295E-3</c:v>
                </c:pt>
              </c:numCache>
            </c:numRef>
          </c:val>
          <c:smooth val="0"/>
          <c:extLst>
            <c:ext xmlns:c16="http://schemas.microsoft.com/office/drawing/2014/chart" uri="{C3380CC4-5D6E-409C-BE32-E72D297353CC}">
              <c16:uniqueId val="{00000002-614E-46F6-BE85-81F473798C50}"/>
            </c:ext>
          </c:extLst>
        </c:ser>
        <c:dLbls>
          <c:showLegendKey val="0"/>
          <c:showVal val="0"/>
          <c:showCatName val="0"/>
          <c:showSerName val="0"/>
          <c:showPercent val="0"/>
          <c:showBubbleSize val="0"/>
        </c:dLbls>
        <c:marker val="1"/>
        <c:smooth val="0"/>
        <c:axId val="318106088"/>
        <c:axId val="318100992"/>
      </c:lineChart>
      <c:catAx>
        <c:axId val="31810608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18100992"/>
        <c:crossesAt val="0"/>
        <c:auto val="1"/>
        <c:lblAlgn val="ctr"/>
        <c:lblOffset val="100"/>
        <c:noMultiLvlLbl val="0"/>
      </c:catAx>
      <c:valAx>
        <c:axId val="318100992"/>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18106088"/>
        <c:crosses val="autoZero"/>
        <c:crossBetween val="between"/>
      </c:valAx>
    </c:plotArea>
    <c:legend>
      <c:legendPos val="r"/>
      <c:layout>
        <c:manualLayout>
          <c:xMode val="edge"/>
          <c:yMode val="edge"/>
          <c:x val="0.51660542432195977"/>
          <c:y val="0.74907903753410132"/>
          <c:w val="0.46102321102479638"/>
          <c:h val="0.15946549784725184"/>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586740</xdr:colOff>
      <xdr:row>11</xdr:row>
      <xdr:rowOff>240030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0" y="0"/>
          <a:ext cx="4396740" cy="31927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628650</xdr:colOff>
      <xdr:row>16</xdr:row>
      <xdr:rowOff>47625</xdr:rowOff>
    </xdr:to>
    <xdr:pic>
      <xdr:nvPicPr>
        <xdr:cNvPr id="2" name="Imag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tretch>
          <a:fillRect/>
        </a:stretch>
      </xdr:blipFill>
      <xdr:spPr>
        <a:xfrm>
          <a:off x="0" y="0"/>
          <a:ext cx="5962650" cy="30956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5</xdr:col>
      <xdr:colOff>219075</xdr:colOff>
      <xdr:row>18</xdr:row>
      <xdr:rowOff>38100</xdr:rowOff>
    </xdr:to>
    <xdr:pic>
      <xdr:nvPicPr>
        <xdr:cNvPr id="2" name="Image 1">
          <a:extLst>
            <a:ext uri="{FF2B5EF4-FFF2-40B4-BE49-F238E27FC236}">
              <a16:creationId xmlns:a16="http://schemas.microsoft.com/office/drawing/2014/main" id="{00000000-0008-0000-09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176" b="7364"/>
        <a:stretch/>
      </xdr:blipFill>
      <xdr:spPr bwMode="auto">
        <a:xfrm>
          <a:off x="19050" y="0"/>
          <a:ext cx="4010025" cy="3467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519111</xdr:colOff>
      <xdr:row>31</xdr:row>
      <xdr:rowOff>61911</xdr:rowOff>
    </xdr:from>
    <xdr:to>
      <xdr:col>11</xdr:col>
      <xdr:colOff>157161</xdr:colOff>
      <xdr:row>57</xdr:row>
      <xdr:rowOff>4762</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312964</xdr:colOff>
      <xdr:row>50</xdr:row>
      <xdr:rowOff>111579</xdr:rowOff>
    </xdr:from>
    <xdr:to>
      <xdr:col>22</xdr:col>
      <xdr:colOff>738964</xdr:colOff>
      <xdr:row>69</xdr:row>
      <xdr:rowOff>69150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542924</xdr:colOff>
      <xdr:row>8</xdr:row>
      <xdr:rowOff>114300</xdr:rowOff>
    </xdr:from>
    <xdr:to>
      <xdr:col>8</xdr:col>
      <xdr:colOff>685799</xdr:colOff>
      <xdr:row>27</xdr:row>
      <xdr:rowOff>4762</xdr:rowOff>
    </xdr:to>
    <xdr:graphicFrame macro="">
      <xdr:nvGraphicFramePr>
        <xdr:cNvPr id="3" name="Graphique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471487</xdr:colOff>
      <xdr:row>5</xdr:row>
      <xdr:rowOff>4762</xdr:rowOff>
    </xdr:from>
    <xdr:to>
      <xdr:col>9</xdr:col>
      <xdr:colOff>471487</xdr:colOff>
      <xdr:row>19</xdr:row>
      <xdr:rowOff>80962</xdr:rowOff>
    </xdr:to>
    <xdr:graphicFrame macro="">
      <xdr:nvGraphicFramePr>
        <xdr:cNvPr id="2" name="Graphique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104775</xdr:colOff>
      <xdr:row>3</xdr:row>
      <xdr:rowOff>152400</xdr:rowOff>
    </xdr:from>
    <xdr:to>
      <xdr:col>12</xdr:col>
      <xdr:colOff>238125</xdr:colOff>
      <xdr:row>41</xdr:row>
      <xdr:rowOff>123825</xdr:rowOff>
    </xdr:to>
    <xdr:graphicFrame macro="">
      <xdr:nvGraphicFramePr>
        <xdr:cNvPr id="2" name="Graphique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50800</xdr:rowOff>
    </xdr:from>
    <xdr:to>
      <xdr:col>9</xdr:col>
      <xdr:colOff>581572</xdr:colOff>
      <xdr:row>23</xdr:row>
      <xdr:rowOff>152400</xdr:rowOff>
    </xdr:to>
    <xdr:pic>
      <xdr:nvPicPr>
        <xdr:cNvPr id="4" name="Picture 3">
          <a:extLst>
            <a:ext uri="{FF2B5EF4-FFF2-40B4-BE49-F238E27FC236}">
              <a16:creationId xmlns:a16="http://schemas.microsoft.com/office/drawing/2014/main" id="{B7C58C64-1AD4-05FF-C39B-2BCC900B36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0" y="50800"/>
          <a:ext cx="7884072" cy="4483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61911</xdr:colOff>
      <xdr:row>6</xdr:row>
      <xdr:rowOff>104774</xdr:rowOff>
    </xdr:from>
    <xdr:to>
      <xdr:col>14</xdr:col>
      <xdr:colOff>180974</xdr:colOff>
      <xdr:row>27</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180299</xdr:colOff>
      <xdr:row>18</xdr:row>
      <xdr:rowOff>113530</xdr:rowOff>
    </xdr:from>
    <xdr:to>
      <xdr:col>12</xdr:col>
      <xdr:colOff>528205</xdr:colOff>
      <xdr:row>33</xdr:row>
      <xdr:rowOff>184439</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28575</xdr:colOff>
      <xdr:row>3</xdr:row>
      <xdr:rowOff>304800</xdr:rowOff>
    </xdr:from>
    <xdr:to>
      <xdr:col>25</xdr:col>
      <xdr:colOff>361070</xdr:colOff>
      <xdr:row>9</xdr:row>
      <xdr:rowOff>161925</xdr:rowOff>
    </xdr:to>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8562975" y="762000"/>
          <a:ext cx="7038095" cy="11144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u="sng">
              <a:solidFill>
                <a:schemeClr val="dk1"/>
              </a:solidFill>
              <a:effectLst/>
              <a:latin typeface="+mn-lt"/>
              <a:ea typeface="+mn-ea"/>
              <a:cs typeface="+mn-cs"/>
            </a:rPr>
            <a:t>NB</a:t>
          </a:r>
          <a:r>
            <a:rPr lang="fr-FR" sz="1100">
              <a:solidFill>
                <a:schemeClr val="dk1"/>
              </a:solidFill>
              <a:effectLst/>
              <a:latin typeface="+mn-lt"/>
              <a:ea typeface="+mn-ea"/>
              <a:cs typeface="+mn-cs"/>
            </a:rPr>
            <a:t>: la</a:t>
          </a:r>
          <a:r>
            <a:rPr lang="fr-FR" sz="1100" baseline="0">
              <a:solidFill>
                <a:schemeClr val="dk1"/>
              </a:solidFill>
              <a:effectLst/>
              <a:latin typeface="+mn-lt"/>
              <a:ea typeface="+mn-ea"/>
              <a:cs typeface="+mn-cs"/>
            </a:rPr>
            <a:t> construction du graphique sous Excel requiert une petite "astuce" pour la mise en forme: </a:t>
          </a:r>
          <a:r>
            <a:rPr lang="fr-FR" sz="1100">
              <a:solidFill>
                <a:schemeClr val="dk1"/>
              </a:solidFill>
              <a:effectLst/>
              <a:latin typeface="+mn-lt"/>
              <a:ea typeface="+mn-ea"/>
              <a:cs typeface="+mn-cs"/>
            </a:rPr>
            <a:t>les</a:t>
          </a:r>
          <a:r>
            <a:rPr lang="fr-FR" sz="1100" baseline="0">
              <a:solidFill>
                <a:schemeClr val="dk1"/>
              </a:solidFill>
              <a:effectLst/>
              <a:latin typeface="+mn-lt"/>
              <a:ea typeface="+mn-ea"/>
              <a:cs typeface="+mn-cs"/>
            </a:rPr>
            <a:t> résultats </a:t>
          </a:r>
          <a:r>
            <a:rPr lang="fr-FR" sz="1100">
              <a:solidFill>
                <a:schemeClr val="dk1"/>
              </a:solidFill>
              <a:effectLst/>
              <a:latin typeface="+mn-lt"/>
              <a:ea typeface="+mn-ea"/>
              <a:cs typeface="+mn-cs"/>
            </a:rPr>
            <a:t>issus de</a:t>
          </a:r>
          <a:r>
            <a:rPr lang="fr-FR" sz="1100" baseline="0">
              <a:solidFill>
                <a:schemeClr val="dk1"/>
              </a:solidFill>
              <a:effectLst/>
              <a:latin typeface="+mn-lt"/>
              <a:ea typeface="+mn-ea"/>
              <a:cs typeface="+mn-cs"/>
            </a:rPr>
            <a:t> nos simulations sont bien ceux surlignés en bleu ci-contre. En pratique, afin de construire le graphique sous Excel, nous devons toutefois passer deux colonnes en négatif  (cf. les colonnes surlignées en vert). Comme le montre la version image du document de travail, la forme du graphique Excel est ensuite retouchée pour ne pas faire </a:t>
          </a:r>
          <a:r>
            <a:rPr lang="fr-FR" sz="1100">
              <a:solidFill>
                <a:schemeClr val="dk1"/>
              </a:solidFill>
              <a:effectLst/>
              <a:latin typeface="+mn-lt"/>
              <a:ea typeface="+mn-ea"/>
              <a:cs typeface="+mn-cs"/>
            </a:rPr>
            <a:t>apparaitre de "-" </a:t>
          </a:r>
          <a:r>
            <a:rPr lang="fr-FR" sz="1100" baseline="0">
              <a:solidFill>
                <a:schemeClr val="dk1"/>
              </a:solidFill>
              <a:effectLst/>
              <a:latin typeface="+mn-lt"/>
              <a:ea typeface="+mn-ea"/>
              <a:cs typeface="+mn-cs"/>
            </a:rPr>
            <a:t>sur l'axe des abscisses </a:t>
          </a:r>
          <a:r>
            <a:rPr lang="fr-FR" sz="1100">
              <a:solidFill>
                <a:schemeClr val="dk1"/>
              </a:solidFill>
              <a:effectLst/>
              <a:latin typeface="+mn-lt"/>
              <a:ea typeface="+mn-ea"/>
              <a:cs typeface="+mn-cs"/>
            </a:rPr>
            <a:t>(donc remplacer "-25%"</a:t>
          </a:r>
          <a:r>
            <a:rPr lang="fr-FR" sz="1100" baseline="0">
              <a:solidFill>
                <a:schemeClr val="dk1"/>
              </a:solidFill>
              <a:effectLst/>
              <a:latin typeface="+mn-lt"/>
              <a:ea typeface="+mn-ea"/>
              <a:cs typeface="+mn-cs"/>
            </a:rPr>
            <a:t> par "25%", etc.). </a:t>
          </a:r>
          <a:endParaRPr lang="fr-FR">
            <a:effectLst/>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0.60146</cdr:x>
      <cdr:y>0.21937</cdr:y>
    </cdr:from>
    <cdr:to>
      <cdr:x>0.81201</cdr:x>
      <cdr:y>0.23498</cdr:y>
    </cdr:to>
    <cdr:sp macro="" textlink="">
      <cdr:nvSpPr>
        <cdr:cNvPr id="2" name="Accolade fermante 1"/>
        <cdr:cNvSpPr/>
      </cdr:nvSpPr>
      <cdr:spPr>
        <a:xfrm xmlns:a="http://schemas.openxmlformats.org/drawingml/2006/main" rot="16200000" flipV="1">
          <a:off x="3665338" y="115898"/>
          <a:ext cx="45719" cy="1098741"/>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0.62448</cdr:x>
      <cdr:y>0.02083</cdr:y>
    </cdr:from>
    <cdr:to>
      <cdr:x>0.70954</cdr:x>
      <cdr:y>0.07639</cdr:y>
    </cdr:to>
    <cdr:sp macro="" textlink="">
      <cdr:nvSpPr>
        <cdr:cNvPr id="3" name="ZoneTexte 2"/>
        <cdr:cNvSpPr txBox="1"/>
      </cdr:nvSpPr>
      <cdr:spPr>
        <a:xfrm xmlns:a="http://schemas.openxmlformats.org/drawingml/2006/main">
          <a:off x="2867025" y="57150"/>
          <a:ext cx="390525" cy="152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0.62448</cdr:x>
      <cdr:y>0.02083</cdr:y>
    </cdr:from>
    <cdr:to>
      <cdr:x>0.71162</cdr:x>
      <cdr:y>0.06944</cdr:y>
    </cdr:to>
    <cdr:sp macro="" textlink="">
      <cdr:nvSpPr>
        <cdr:cNvPr id="4" name="ZoneTexte 3"/>
        <cdr:cNvSpPr txBox="1"/>
      </cdr:nvSpPr>
      <cdr:spPr>
        <a:xfrm xmlns:a="http://schemas.openxmlformats.org/drawingml/2006/main">
          <a:off x="2867025" y="57150"/>
          <a:ext cx="400050"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0.67604</cdr:x>
      <cdr:y>0.14941</cdr:y>
    </cdr:from>
    <cdr:to>
      <cdr:x>0.77355</cdr:x>
      <cdr:y>0.2258</cdr:y>
    </cdr:to>
    <cdr:sp macro="" textlink="">
      <cdr:nvSpPr>
        <cdr:cNvPr id="6" name="ZoneTexte 5"/>
        <cdr:cNvSpPr txBox="1"/>
      </cdr:nvSpPr>
      <cdr:spPr>
        <a:xfrm xmlns:a="http://schemas.openxmlformats.org/drawingml/2006/main">
          <a:off x="3528004" y="437523"/>
          <a:ext cx="508870" cy="2237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44%</a:t>
          </a:r>
        </a:p>
      </cdr:txBody>
    </cdr:sp>
  </cdr:relSizeAnchor>
  <cdr:relSizeAnchor xmlns:cdr="http://schemas.openxmlformats.org/drawingml/2006/chartDrawing">
    <cdr:from>
      <cdr:x>0.33016</cdr:x>
      <cdr:y>0.22242</cdr:y>
    </cdr:from>
    <cdr:to>
      <cdr:x>0.59306</cdr:x>
      <cdr:y>0.23803</cdr:y>
    </cdr:to>
    <cdr:sp macro="" textlink="">
      <cdr:nvSpPr>
        <cdr:cNvPr id="7" name="Accolade fermante 6"/>
        <cdr:cNvSpPr/>
      </cdr:nvSpPr>
      <cdr:spPr>
        <a:xfrm xmlns:a="http://schemas.openxmlformats.org/drawingml/2006/main" rot="16200000" flipV="1">
          <a:off x="2386122" y="-11828"/>
          <a:ext cx="45719" cy="1372025"/>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0.43293</cdr:x>
      <cdr:y>0.15326</cdr:y>
    </cdr:from>
    <cdr:to>
      <cdr:x>0.53044</cdr:x>
      <cdr:y>0.22965</cdr:y>
    </cdr:to>
    <cdr:sp macro="" textlink="">
      <cdr:nvSpPr>
        <cdr:cNvPr id="8" name="ZoneTexte 1"/>
        <cdr:cNvSpPr txBox="1"/>
      </cdr:nvSpPr>
      <cdr:spPr>
        <a:xfrm xmlns:a="http://schemas.openxmlformats.org/drawingml/2006/main">
          <a:off x="2259309" y="448820"/>
          <a:ext cx="508870" cy="2237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56%</a:t>
          </a:r>
        </a:p>
      </cdr:txBody>
    </cdr:sp>
  </cdr:relSizeAnchor>
  <cdr:relSizeAnchor xmlns:cdr="http://schemas.openxmlformats.org/drawingml/2006/chartDrawing">
    <cdr:from>
      <cdr:x>0.60133</cdr:x>
      <cdr:y>0.5181</cdr:y>
    </cdr:from>
    <cdr:to>
      <cdr:x>0.85216</cdr:x>
      <cdr:y>0.53371</cdr:y>
    </cdr:to>
    <cdr:sp macro="" textlink="">
      <cdr:nvSpPr>
        <cdr:cNvPr id="9" name="Accolade fermante 8"/>
        <cdr:cNvSpPr/>
      </cdr:nvSpPr>
      <cdr:spPr>
        <a:xfrm xmlns:a="http://schemas.openxmlformats.org/drawingml/2006/main" rot="16200000" flipV="1">
          <a:off x="3769776" y="885589"/>
          <a:ext cx="45719" cy="1308966"/>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0.69893</cdr:x>
      <cdr:y>0.44649</cdr:y>
    </cdr:from>
    <cdr:to>
      <cdr:x>0.79644</cdr:x>
      <cdr:y>0.52288</cdr:y>
    </cdr:to>
    <cdr:sp macro="" textlink="">
      <cdr:nvSpPr>
        <cdr:cNvPr id="10" name="ZoneTexte 2"/>
        <cdr:cNvSpPr txBox="1"/>
      </cdr:nvSpPr>
      <cdr:spPr>
        <a:xfrm xmlns:a="http://schemas.openxmlformats.org/drawingml/2006/main">
          <a:off x="3647490" y="1307493"/>
          <a:ext cx="508870" cy="2237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53%</a:t>
          </a:r>
        </a:p>
      </cdr:txBody>
    </cdr:sp>
  </cdr:relSizeAnchor>
  <cdr:relSizeAnchor xmlns:cdr="http://schemas.openxmlformats.org/drawingml/2006/chartDrawing">
    <cdr:from>
      <cdr:x>0.37214</cdr:x>
      <cdr:y>0.51831</cdr:y>
    </cdr:from>
    <cdr:to>
      <cdr:x>0.59206</cdr:x>
      <cdr:y>0.53392</cdr:y>
    </cdr:to>
    <cdr:sp macro="" textlink="">
      <cdr:nvSpPr>
        <cdr:cNvPr id="11" name="Accolade fermante 10"/>
        <cdr:cNvSpPr/>
      </cdr:nvSpPr>
      <cdr:spPr>
        <a:xfrm xmlns:a="http://schemas.openxmlformats.org/drawingml/2006/main" rot="16200000" flipV="1">
          <a:off x="2493036" y="966832"/>
          <a:ext cx="45719" cy="1147704"/>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0.45136</cdr:x>
      <cdr:y>0.44918</cdr:y>
    </cdr:from>
    <cdr:to>
      <cdr:x>0.54887</cdr:x>
      <cdr:y>0.52557</cdr:y>
    </cdr:to>
    <cdr:sp macro="" textlink="">
      <cdr:nvSpPr>
        <cdr:cNvPr id="12" name="ZoneTexte 1"/>
        <cdr:cNvSpPr txBox="1"/>
      </cdr:nvSpPr>
      <cdr:spPr>
        <a:xfrm xmlns:a="http://schemas.openxmlformats.org/drawingml/2006/main">
          <a:off x="2355492" y="1315396"/>
          <a:ext cx="508870" cy="2237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47%</a:t>
          </a:r>
        </a:p>
      </cdr:txBody>
    </cdr:sp>
  </cdr:relSizeAnchor>
  <cdr:relSizeAnchor xmlns:cdr="http://schemas.openxmlformats.org/drawingml/2006/chartDrawing">
    <cdr:from>
      <cdr:x>0.60404</cdr:x>
      <cdr:y>0.67209</cdr:y>
    </cdr:from>
    <cdr:to>
      <cdr:x>0.83573</cdr:x>
      <cdr:y>0.6877</cdr:y>
    </cdr:to>
    <cdr:sp macro="" textlink="">
      <cdr:nvSpPr>
        <cdr:cNvPr id="13" name="Accolade fermante 12"/>
        <cdr:cNvSpPr/>
      </cdr:nvSpPr>
      <cdr:spPr>
        <a:xfrm xmlns:a="http://schemas.openxmlformats.org/drawingml/2006/main" rot="16200000" flipV="1">
          <a:off x="3733982" y="1386463"/>
          <a:ext cx="45719" cy="1209104"/>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0.69449</cdr:x>
      <cdr:y>0.60141</cdr:y>
    </cdr:from>
    <cdr:to>
      <cdr:x>0.792</cdr:x>
      <cdr:y>0.6778</cdr:y>
    </cdr:to>
    <cdr:sp macro="" textlink="">
      <cdr:nvSpPr>
        <cdr:cNvPr id="14" name="ZoneTexte 2"/>
        <cdr:cNvSpPr txBox="1"/>
      </cdr:nvSpPr>
      <cdr:spPr>
        <a:xfrm xmlns:a="http://schemas.openxmlformats.org/drawingml/2006/main">
          <a:off x="3624318" y="1761179"/>
          <a:ext cx="508870" cy="2237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50%</a:t>
          </a:r>
        </a:p>
      </cdr:txBody>
    </cdr:sp>
  </cdr:relSizeAnchor>
  <cdr:relSizeAnchor xmlns:cdr="http://schemas.openxmlformats.org/drawingml/2006/chartDrawing">
    <cdr:from>
      <cdr:x>0.35571</cdr:x>
      <cdr:y>0.67105</cdr:y>
    </cdr:from>
    <cdr:to>
      <cdr:x>0.59342</cdr:x>
      <cdr:y>0.68666</cdr:y>
    </cdr:to>
    <cdr:sp macro="" textlink="">
      <cdr:nvSpPr>
        <cdr:cNvPr id="15" name="Accolade fermante 14"/>
        <cdr:cNvSpPr/>
      </cdr:nvSpPr>
      <cdr:spPr>
        <a:xfrm xmlns:a="http://schemas.openxmlformats.org/drawingml/2006/main" rot="16200000" flipV="1">
          <a:off x="2453736" y="1367680"/>
          <a:ext cx="45719" cy="1240553"/>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0.45131</cdr:x>
      <cdr:y>0.59737</cdr:y>
    </cdr:from>
    <cdr:to>
      <cdr:x>0.54882</cdr:x>
      <cdr:y>0.67375</cdr:y>
    </cdr:to>
    <cdr:sp macro="" textlink="">
      <cdr:nvSpPr>
        <cdr:cNvPr id="16" name="ZoneTexte 1"/>
        <cdr:cNvSpPr txBox="1"/>
      </cdr:nvSpPr>
      <cdr:spPr>
        <a:xfrm xmlns:a="http://schemas.openxmlformats.org/drawingml/2006/main">
          <a:off x="2355234" y="1749340"/>
          <a:ext cx="508871" cy="2236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50%</a:t>
          </a:r>
        </a:p>
      </cdr:txBody>
    </cdr:sp>
  </cdr:relSizeAnchor>
  <cdr:relSizeAnchor xmlns:cdr="http://schemas.openxmlformats.org/drawingml/2006/chartDrawing">
    <cdr:from>
      <cdr:x>0.3119</cdr:x>
      <cdr:y>0.07331</cdr:y>
    </cdr:from>
    <cdr:to>
      <cdr:x>0.59173</cdr:x>
      <cdr:y>0.08893</cdr:y>
    </cdr:to>
    <cdr:sp macro="" textlink="">
      <cdr:nvSpPr>
        <cdr:cNvPr id="17" name="Accolade fermante 16"/>
        <cdr:cNvSpPr/>
      </cdr:nvSpPr>
      <cdr:spPr>
        <a:xfrm xmlns:a="http://schemas.openxmlformats.org/drawingml/2006/main" rot="16200000" flipV="1">
          <a:off x="2335012" y="-492603"/>
          <a:ext cx="45719" cy="1460306"/>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0.60315</cdr:x>
      <cdr:y>0.07165</cdr:y>
    </cdr:from>
    <cdr:to>
      <cdr:x>0.78828</cdr:x>
      <cdr:y>0.08726</cdr:y>
    </cdr:to>
    <cdr:sp macro="" textlink="">
      <cdr:nvSpPr>
        <cdr:cNvPr id="18" name="Accolade fermante 17"/>
        <cdr:cNvSpPr/>
      </cdr:nvSpPr>
      <cdr:spPr>
        <a:xfrm xmlns:a="http://schemas.openxmlformats.org/drawingml/2006/main" rot="16200000" flipV="1">
          <a:off x="3607836" y="-250383"/>
          <a:ext cx="45719" cy="966098"/>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0.40876</cdr:x>
      <cdr:y>0.58449</cdr:y>
    </cdr:from>
    <cdr:to>
      <cdr:x>0.47948</cdr:x>
      <cdr:y>0.64525</cdr:y>
    </cdr:to>
    <cdr:sp macro="" textlink="">
      <cdr:nvSpPr>
        <cdr:cNvPr id="5" name="ZoneTexte 4"/>
        <cdr:cNvSpPr txBox="1"/>
      </cdr:nvSpPr>
      <cdr:spPr>
        <a:xfrm xmlns:a="http://schemas.openxmlformats.org/drawingml/2006/main">
          <a:off x="1881188" y="1603374"/>
          <a:ext cx="325438" cy="1666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0.41811</cdr:x>
      <cdr:y>4.43927E-6</cdr:y>
    </cdr:from>
    <cdr:to>
      <cdr:x>0.50607</cdr:x>
      <cdr:y>0.07523</cdr:y>
    </cdr:to>
    <cdr:sp macro="" textlink="">
      <cdr:nvSpPr>
        <cdr:cNvPr id="19" name="ZoneTexte 18"/>
        <cdr:cNvSpPr txBox="1"/>
      </cdr:nvSpPr>
      <cdr:spPr>
        <a:xfrm xmlns:a="http://schemas.openxmlformats.org/drawingml/2006/main">
          <a:off x="2181992" y="13"/>
          <a:ext cx="459032" cy="2203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60%</a:t>
          </a:r>
        </a:p>
      </cdr:txBody>
    </cdr:sp>
  </cdr:relSizeAnchor>
  <cdr:relSizeAnchor xmlns:cdr="http://schemas.openxmlformats.org/drawingml/2006/chartDrawing">
    <cdr:from>
      <cdr:x>0.66907</cdr:x>
      <cdr:y>0</cdr:y>
    </cdr:from>
    <cdr:to>
      <cdr:x>0.76911</cdr:x>
      <cdr:y>0.06944</cdr:y>
    </cdr:to>
    <cdr:sp macro="" textlink="">
      <cdr:nvSpPr>
        <cdr:cNvPr id="21" name="ZoneTexte 20"/>
        <cdr:cNvSpPr txBox="1"/>
      </cdr:nvSpPr>
      <cdr:spPr>
        <a:xfrm xmlns:a="http://schemas.openxmlformats.org/drawingml/2006/main">
          <a:off x="3491636" y="0"/>
          <a:ext cx="522072" cy="203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40%</a:t>
          </a:r>
        </a:p>
      </cdr:txBody>
    </cdr:sp>
  </cdr:relSizeAnchor>
  <cdr:relSizeAnchor xmlns:cdr="http://schemas.openxmlformats.org/drawingml/2006/chartDrawing">
    <cdr:from>
      <cdr:x>0.35023</cdr:x>
      <cdr:y>0.37188</cdr:y>
    </cdr:from>
    <cdr:to>
      <cdr:x>0.59105</cdr:x>
      <cdr:y>0.38749</cdr:y>
    </cdr:to>
    <cdr:sp macro="" textlink="">
      <cdr:nvSpPr>
        <cdr:cNvPr id="22" name="Accolade fermante 21"/>
        <cdr:cNvSpPr/>
      </cdr:nvSpPr>
      <cdr:spPr>
        <a:xfrm xmlns:a="http://schemas.openxmlformats.org/drawingml/2006/main" rot="16200000" flipV="1">
          <a:off x="2433239" y="483528"/>
          <a:ext cx="45719" cy="1256711"/>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0.44149</cdr:x>
      <cdr:y>0.30069</cdr:y>
    </cdr:from>
    <cdr:to>
      <cdr:x>0.51998</cdr:x>
      <cdr:y>0.36249</cdr:y>
    </cdr:to>
    <cdr:sp macro="" textlink="">
      <cdr:nvSpPr>
        <cdr:cNvPr id="23" name="ZoneTexte 22"/>
        <cdr:cNvSpPr txBox="1"/>
      </cdr:nvSpPr>
      <cdr:spPr>
        <a:xfrm xmlns:a="http://schemas.openxmlformats.org/drawingml/2006/main">
          <a:off x="2303994" y="880533"/>
          <a:ext cx="4095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51%</a:t>
          </a:r>
        </a:p>
      </cdr:txBody>
    </cdr:sp>
  </cdr:relSizeAnchor>
  <cdr:relSizeAnchor xmlns:cdr="http://schemas.openxmlformats.org/drawingml/2006/chartDrawing">
    <cdr:from>
      <cdr:x>0.029</cdr:x>
      <cdr:y>0.72678</cdr:y>
    </cdr:from>
    <cdr:to>
      <cdr:x>0.12209</cdr:x>
      <cdr:y>0.78533</cdr:y>
    </cdr:to>
    <cdr:sp macro="" textlink="">
      <cdr:nvSpPr>
        <cdr:cNvPr id="24" name="ZoneTexte 23"/>
        <cdr:cNvSpPr txBox="1"/>
      </cdr:nvSpPr>
      <cdr:spPr>
        <a:xfrm xmlns:a="http://schemas.openxmlformats.org/drawingml/2006/main">
          <a:off x="151344" y="2128309"/>
          <a:ext cx="48577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0.68789</cdr:x>
      <cdr:y>0.29743</cdr:y>
    </cdr:from>
    <cdr:to>
      <cdr:x>0.7609</cdr:x>
      <cdr:y>0.36899</cdr:y>
    </cdr:to>
    <cdr:sp macro="" textlink="">
      <cdr:nvSpPr>
        <cdr:cNvPr id="25" name="ZoneTexte 24"/>
        <cdr:cNvSpPr txBox="1"/>
      </cdr:nvSpPr>
      <cdr:spPr>
        <a:xfrm xmlns:a="http://schemas.openxmlformats.org/drawingml/2006/main">
          <a:off x="3589869" y="871009"/>
          <a:ext cx="381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49%</a:t>
          </a:r>
        </a:p>
      </cdr:txBody>
    </cdr:sp>
  </cdr:relSizeAnchor>
  <cdr:relSizeAnchor xmlns:cdr="http://schemas.openxmlformats.org/drawingml/2006/chartDrawing">
    <cdr:from>
      <cdr:x>0.59663</cdr:x>
      <cdr:y>0.05349</cdr:y>
    </cdr:from>
    <cdr:to>
      <cdr:x>0.59846</cdr:x>
      <cdr:y>0.79508</cdr:y>
    </cdr:to>
    <cdr:cxnSp macro="">
      <cdr:nvCxnSpPr>
        <cdr:cNvPr id="27" name="Connecteur droit 26">
          <a:extLst xmlns:a="http://schemas.openxmlformats.org/drawingml/2006/main">
            <a:ext uri="{FF2B5EF4-FFF2-40B4-BE49-F238E27FC236}">
              <a16:creationId xmlns:a16="http://schemas.microsoft.com/office/drawing/2014/main" id="{F2153A9F-C71A-01B7-EDDA-5623D169D562}"/>
            </a:ext>
          </a:extLst>
        </cdr:cNvPr>
        <cdr:cNvCxnSpPr/>
      </cdr:nvCxnSpPr>
      <cdr:spPr>
        <a:xfrm xmlns:a="http://schemas.openxmlformats.org/drawingml/2006/main">
          <a:off x="3113619" y="156634"/>
          <a:ext cx="9525" cy="21717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0.60292</cdr:x>
      <cdr:y>0.37188</cdr:y>
    </cdr:from>
    <cdr:to>
      <cdr:x>0.83208</cdr:x>
      <cdr:y>0.38749</cdr:y>
    </cdr:to>
    <cdr:sp macro="" textlink="">
      <cdr:nvSpPr>
        <cdr:cNvPr id="28" name="Accolade fermante 27"/>
        <cdr:cNvSpPr/>
      </cdr:nvSpPr>
      <cdr:spPr>
        <a:xfrm xmlns:a="http://schemas.openxmlformats.org/drawingml/2006/main" rot="16200000" flipV="1">
          <a:off x="3721524" y="513924"/>
          <a:ext cx="45719" cy="1195919"/>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5</xdr:col>
      <xdr:colOff>28575</xdr:colOff>
      <xdr:row>3</xdr:row>
      <xdr:rowOff>133350</xdr:rowOff>
    </xdr:from>
    <xdr:to>
      <xdr:col>10</xdr:col>
      <xdr:colOff>504825</xdr:colOff>
      <xdr:row>17</xdr:row>
      <xdr:rowOff>107950</xdr:rowOff>
    </xdr:to>
    <xdr:pic>
      <xdr:nvPicPr>
        <xdr:cNvPr id="2" name="Imag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3838575" y="723900"/>
          <a:ext cx="4286250" cy="2651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4838700" y="847725"/>
    <xdr:ext cx="9283521" cy="6036972"/>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5</xdr:col>
      <xdr:colOff>304800</xdr:colOff>
      <xdr:row>5</xdr:row>
      <xdr:rowOff>4762</xdr:rowOff>
    </xdr:from>
    <xdr:to>
      <xdr:col>11</xdr:col>
      <xdr:colOff>304800</xdr:colOff>
      <xdr:row>19</xdr:row>
      <xdr:rowOff>80962</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161925</xdr:colOff>
      <xdr:row>0</xdr:row>
      <xdr:rowOff>104775</xdr:rowOff>
    </xdr:from>
    <xdr:to>
      <xdr:col>5</xdr:col>
      <xdr:colOff>667385</xdr:colOff>
      <xdr:row>16</xdr:row>
      <xdr:rowOff>64135</xdr:rowOff>
    </xdr:to>
    <xdr:pic>
      <xdr:nvPicPr>
        <xdr:cNvPr id="2" name="Imag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tretch>
          <a:fillRect/>
        </a:stretch>
      </xdr:blipFill>
      <xdr:spPr>
        <a:xfrm>
          <a:off x="161925" y="104775"/>
          <a:ext cx="4315460" cy="3007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hadjibeyli\Documents\Graphs%20gui2\graph3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3b"/>
      <sheetName val="Feuil2"/>
      <sheetName val="graph en"/>
    </sheetNames>
    <sheetDataSet>
      <sheetData sheetId="0" refreshError="1"/>
      <sheetData sheetId="1">
        <row r="1">
          <cell r="B1" t="str">
            <v>Sans crise</v>
          </cell>
          <cell r="C1" t="str">
            <v>Crise sans soutien public</v>
          </cell>
          <cell r="D1" t="str">
            <v>Crise et soutien public</v>
          </cell>
          <cell r="E1" t="str">
            <v>Crise et soutien public</v>
          </cell>
          <cell r="F1" t="str">
            <v>Crise sans soutien public</v>
          </cell>
        </row>
        <row r="2">
          <cell r="A2" t="str">
            <v>Electricité et eau</v>
          </cell>
          <cell r="B2">
            <v>2.15585893060296E-2</v>
          </cell>
          <cell r="C2">
            <v>2.90102389078498E-2</v>
          </cell>
          <cell r="D2">
            <v>2.6109215017064799E-2</v>
          </cell>
          <cell r="E2">
            <v>4.5506257110351986E-3</v>
          </cell>
          <cell r="F2">
            <v>2.9010238907850004E-3</v>
          </cell>
        </row>
        <row r="3">
          <cell r="A3" t="str">
            <v>Immobilier</v>
          </cell>
          <cell r="B3">
            <v>2.97598756018062E-2</v>
          </cell>
          <cell r="C3">
            <v>5.2133608444723499E-2</v>
          </cell>
          <cell r="D3">
            <v>4.1242785801859999E-2</v>
          </cell>
          <cell r="E3">
            <v>1.1482910200053799E-2</v>
          </cell>
          <cell r="F3">
            <v>1.08908226428635E-2</v>
          </cell>
        </row>
        <row r="4">
          <cell r="A4" t="str">
            <v>Activités récréatives</v>
          </cell>
          <cell r="B4">
            <v>3.1428278618522203E-2</v>
          </cell>
          <cell r="C4">
            <v>0.159865746592423</v>
          </cell>
          <cell r="D4">
            <v>4.27697878591193E-2</v>
          </cell>
          <cell r="E4">
            <v>1.1341509240597097E-2</v>
          </cell>
          <cell r="F4">
            <v>0.1170959587333037</v>
          </cell>
        </row>
        <row r="5">
          <cell r="A5" t="str">
            <v>Industrie extractive</v>
          </cell>
          <cell r="B5">
            <v>3.1428571428571403E-2</v>
          </cell>
          <cell r="C5">
            <v>4.7142857142857097E-2</v>
          </cell>
          <cell r="D5">
            <v>4.3571428571428601E-2</v>
          </cell>
          <cell r="E5">
            <v>1.2142857142857198E-2</v>
          </cell>
          <cell r="F5">
            <v>3.5714285714284963E-3</v>
          </cell>
        </row>
        <row r="6">
          <cell r="A6" t="str">
            <v>Industrie manufacturière</v>
          </cell>
          <cell r="B6">
            <v>3.0546471396748699E-2</v>
          </cell>
          <cell r="C6">
            <v>8.1251876076275306E-2</v>
          </cell>
          <cell r="D6">
            <v>5.1929791301325502E-2</v>
          </cell>
          <cell r="E6">
            <v>2.1383319904576804E-2</v>
          </cell>
          <cell r="F6">
            <v>2.9322084774949804E-2</v>
          </cell>
        </row>
        <row r="7">
          <cell r="A7" t="str">
            <v>Transports</v>
          </cell>
          <cell r="B7">
            <v>2.7072842399162401E-2</v>
          </cell>
          <cell r="C7">
            <v>0.12021987336092101</v>
          </cell>
          <cell r="D7">
            <v>5.3721892606072699E-2</v>
          </cell>
          <cell r="E7">
            <v>2.6649050206910298E-2</v>
          </cell>
          <cell r="F7">
            <v>6.6497980754848307E-2</v>
          </cell>
        </row>
        <row r="8">
          <cell r="A8" t="str">
            <v>Activités techniques</v>
          </cell>
          <cell r="B8">
            <v>4.21608254403971E-2</v>
          </cell>
          <cell r="C8">
            <v>8.8922882511389703E-2</v>
          </cell>
          <cell r="D8">
            <v>5.5876849033046003E-2</v>
          </cell>
          <cell r="E8">
            <v>1.3716023592648903E-2</v>
          </cell>
          <cell r="F8">
            <v>3.30460334783437E-2</v>
          </cell>
        </row>
        <row r="9">
          <cell r="A9" t="str">
            <v>Autres services</v>
          </cell>
          <cell r="B9">
            <v>5.4811250925240598E-2</v>
          </cell>
          <cell r="C9">
            <v>0.145558845299778</v>
          </cell>
          <cell r="D9">
            <v>6.2065136935603303E-2</v>
          </cell>
          <cell r="E9">
            <v>7.2538860103627048E-3</v>
          </cell>
          <cell r="F9">
            <v>8.349370836417469E-2</v>
          </cell>
        </row>
        <row r="10">
          <cell r="A10" t="str">
            <v>Commerce</v>
          </cell>
          <cell r="B10">
            <v>3.3458000865248999E-2</v>
          </cell>
          <cell r="C10">
            <v>0.10763646230919099</v>
          </cell>
          <cell r="D10">
            <v>6.9232718699361803E-2</v>
          </cell>
          <cell r="E10">
            <v>3.5774717834112804E-2</v>
          </cell>
          <cell r="F10">
            <v>3.8403743609829191E-2</v>
          </cell>
        </row>
        <row r="11">
          <cell r="A11" t="str">
            <v>Construction</v>
          </cell>
          <cell r="B11">
            <v>4.0714324678158401E-2</v>
          </cell>
          <cell r="C11">
            <v>0.109613653720271</v>
          </cell>
          <cell r="D11">
            <v>6.9257309622517998E-2</v>
          </cell>
          <cell r="E11">
            <v>2.8542984944359598E-2</v>
          </cell>
          <cell r="F11">
            <v>4.0356344097753002E-2</v>
          </cell>
        </row>
        <row r="12">
          <cell r="A12" t="str">
            <v>Information-communication</v>
          </cell>
          <cell r="B12">
            <v>6.4772570164523702E-2</v>
          </cell>
          <cell r="C12">
            <v>0.10389879717959399</v>
          </cell>
          <cell r="D12">
            <v>7.4961979814737997E-2</v>
          </cell>
          <cell r="E12">
            <v>1.0189409650214296E-2</v>
          </cell>
          <cell r="F12">
            <v>2.8936817364855996E-2</v>
          </cell>
        </row>
        <row r="13">
          <cell r="A13" t="str">
            <v>Hebergement-restauration</v>
          </cell>
          <cell r="B13">
            <v>3.0686403459883601E-2</v>
          </cell>
          <cell r="C13">
            <v>0.29168245758744499</v>
          </cell>
          <cell r="D13">
            <v>0.117172347682636</v>
          </cell>
          <cell r="E13">
            <v>8.6485944222752395E-2</v>
          </cell>
          <cell r="F13">
            <v>0.17451010990480897</v>
          </cell>
        </row>
      </sheetData>
      <sheetData sheetId="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Q25"/>
  <sheetViews>
    <sheetView zoomScale="65" workbookViewId="0">
      <selection activeCell="D19" sqref="D19"/>
    </sheetView>
  </sheetViews>
  <sheetFormatPr baseColWidth="10" defaultRowHeight="15" x14ac:dyDescent="0.25"/>
  <sheetData>
    <row r="3" spans="7:17" x14ac:dyDescent="0.25">
      <c r="G3" s="12"/>
      <c r="H3" s="7"/>
      <c r="I3" s="10"/>
      <c r="J3" s="10"/>
      <c r="K3" s="7"/>
      <c r="L3" s="7"/>
      <c r="M3" s="7"/>
      <c r="N3" s="7"/>
      <c r="O3" s="7"/>
      <c r="P3" s="7"/>
      <c r="Q3" s="7"/>
    </row>
    <row r="4" spans="7:17" x14ac:dyDescent="0.25">
      <c r="G4" s="11"/>
      <c r="H4" s="11"/>
      <c r="I4" s="11"/>
      <c r="J4" s="11"/>
      <c r="K4" s="11"/>
      <c r="L4" s="7"/>
      <c r="M4" s="7"/>
      <c r="N4" s="7"/>
      <c r="O4" s="7"/>
      <c r="P4" s="7"/>
      <c r="Q4" s="9" t="s">
        <v>30</v>
      </c>
    </row>
    <row r="5" spans="7:17" x14ac:dyDescent="0.25">
      <c r="G5" s="119"/>
      <c r="H5" s="111">
        <v>2019</v>
      </c>
      <c r="I5" s="112"/>
      <c r="J5" s="112"/>
      <c r="K5" s="112"/>
      <c r="L5" s="113"/>
      <c r="M5" s="111">
        <v>2020</v>
      </c>
      <c r="N5" s="112"/>
      <c r="O5" s="112"/>
      <c r="P5" s="112"/>
      <c r="Q5" s="113"/>
    </row>
    <row r="6" spans="7:17" x14ac:dyDescent="0.25">
      <c r="G6" s="120"/>
      <c r="H6" s="116" t="s">
        <v>31</v>
      </c>
      <c r="I6" s="117"/>
      <c r="J6" s="117"/>
      <c r="K6" s="117"/>
      <c r="L6" s="118"/>
      <c r="M6" s="116" t="s">
        <v>31</v>
      </c>
      <c r="N6" s="117"/>
      <c r="O6" s="117"/>
      <c r="P6" s="117"/>
      <c r="Q6" s="118"/>
    </row>
    <row r="7" spans="7:17" x14ac:dyDescent="0.25">
      <c r="G7" s="121"/>
      <c r="H7" s="26">
        <v>0.05</v>
      </c>
      <c r="I7" s="27">
        <v>0.25</v>
      </c>
      <c r="J7" s="27">
        <v>0.5</v>
      </c>
      <c r="K7" s="27">
        <v>0.75</v>
      </c>
      <c r="L7" s="28">
        <v>0.95</v>
      </c>
      <c r="M7" s="26">
        <v>0.05</v>
      </c>
      <c r="N7" s="27">
        <v>0.25</v>
      </c>
      <c r="O7" s="27">
        <v>0.5</v>
      </c>
      <c r="P7" s="27">
        <v>0.75</v>
      </c>
      <c r="Q7" s="28">
        <v>0.95</v>
      </c>
    </row>
    <row r="8" spans="7:17" ht="38.25" x14ac:dyDescent="0.25">
      <c r="G8" s="24" t="s">
        <v>32</v>
      </c>
      <c r="H8" s="18">
        <v>-29.1</v>
      </c>
      <c r="I8" s="19">
        <v>-12.2</v>
      </c>
      <c r="J8" s="19">
        <v>-3.6</v>
      </c>
      <c r="K8" s="19">
        <v>1.3</v>
      </c>
      <c r="L8" s="20">
        <v>21.8</v>
      </c>
      <c r="M8" s="18">
        <v>-90.4</v>
      </c>
      <c r="N8" s="19">
        <v>-64.8</v>
      </c>
      <c r="O8" s="19">
        <v>-49.5</v>
      </c>
      <c r="P8" s="19">
        <v>-34.6</v>
      </c>
      <c r="Q8" s="20">
        <v>-14.3</v>
      </c>
    </row>
    <row r="9" spans="7:17" ht="25.5" x14ac:dyDescent="0.25">
      <c r="G9" s="24" t="s">
        <v>10</v>
      </c>
      <c r="H9" s="18">
        <v>-26.9</v>
      </c>
      <c r="I9" s="19">
        <v>-11.8</v>
      </c>
      <c r="J9" s="19">
        <v>-3.4</v>
      </c>
      <c r="K9" s="19">
        <v>5.5</v>
      </c>
      <c r="L9" s="20">
        <v>29.5</v>
      </c>
      <c r="M9" s="18">
        <v>-80.2</v>
      </c>
      <c r="N9" s="19">
        <v>-55.1</v>
      </c>
      <c r="O9" s="19">
        <v>-31.6</v>
      </c>
      <c r="P9" s="19">
        <v>-17.600000000000001</v>
      </c>
      <c r="Q9" s="20">
        <v>2.5</v>
      </c>
    </row>
    <row r="10" spans="7:17" ht="25.5" x14ac:dyDescent="0.25">
      <c r="G10" s="24" t="s">
        <v>33</v>
      </c>
      <c r="H10" s="18">
        <v>-20.7</v>
      </c>
      <c r="I10" s="19">
        <v>-9.3000000000000007</v>
      </c>
      <c r="J10" s="19">
        <v>-4.5999999999999996</v>
      </c>
      <c r="K10" s="19">
        <v>5</v>
      </c>
      <c r="L10" s="20">
        <v>25.3</v>
      </c>
      <c r="M10" s="18">
        <v>-44.7</v>
      </c>
      <c r="N10" s="19">
        <v>-37.700000000000003</v>
      </c>
      <c r="O10" s="19">
        <v>-26.3</v>
      </c>
      <c r="P10" s="19">
        <v>-22.2</v>
      </c>
      <c r="Q10" s="20">
        <v>-8.3000000000000007</v>
      </c>
    </row>
    <row r="11" spans="7:17" ht="38.25" x14ac:dyDescent="0.25">
      <c r="G11" s="24" t="s">
        <v>34</v>
      </c>
      <c r="H11" s="18">
        <v>-16.2</v>
      </c>
      <c r="I11" s="19">
        <v>-6</v>
      </c>
      <c r="J11" s="19">
        <v>0.5</v>
      </c>
      <c r="K11" s="19">
        <v>2.9</v>
      </c>
      <c r="L11" s="20">
        <v>13.7</v>
      </c>
      <c r="M11" s="18">
        <v>-67.900000000000006</v>
      </c>
      <c r="N11" s="19">
        <v>-49.9</v>
      </c>
      <c r="O11" s="19">
        <v>-16.399999999999999</v>
      </c>
      <c r="P11" s="19">
        <v>-11.2</v>
      </c>
      <c r="Q11" s="20">
        <v>5.8</v>
      </c>
    </row>
    <row r="12" spans="7:17" ht="25.5" x14ac:dyDescent="0.25">
      <c r="G12" s="24" t="s">
        <v>35</v>
      </c>
      <c r="H12" s="18">
        <v>-29.3</v>
      </c>
      <c r="I12" s="19">
        <v>-10.7</v>
      </c>
      <c r="J12" s="19">
        <v>-0.6</v>
      </c>
      <c r="K12" s="19">
        <v>12.15</v>
      </c>
      <c r="L12" s="20">
        <v>37.799999999999997</v>
      </c>
      <c r="M12" s="18">
        <v>-56.3</v>
      </c>
      <c r="N12" s="19">
        <v>-25.5</v>
      </c>
      <c r="O12" s="19">
        <v>-12.3</v>
      </c>
      <c r="P12" s="19">
        <v>-5.4</v>
      </c>
      <c r="Q12" s="20">
        <v>19.100000000000001</v>
      </c>
    </row>
    <row r="13" spans="7:17" ht="51" x14ac:dyDescent="0.25">
      <c r="G13" s="24" t="s">
        <v>36</v>
      </c>
      <c r="H13" s="18">
        <v>-25.4</v>
      </c>
      <c r="I13" s="19">
        <v>-4.9000000000000004</v>
      </c>
      <c r="J13" s="19">
        <v>0.2</v>
      </c>
      <c r="K13" s="19">
        <v>4.8</v>
      </c>
      <c r="L13" s="20">
        <v>21.1</v>
      </c>
      <c r="M13" s="18">
        <v>-51.6</v>
      </c>
      <c r="N13" s="19">
        <v>-24.9</v>
      </c>
      <c r="O13" s="19">
        <v>-16.600000000000001</v>
      </c>
      <c r="P13" s="19">
        <v>-5.6</v>
      </c>
      <c r="Q13" s="20">
        <v>12.4</v>
      </c>
    </row>
    <row r="14" spans="7:17" x14ac:dyDescent="0.25">
      <c r="G14" s="24" t="s">
        <v>12</v>
      </c>
      <c r="H14" s="18">
        <v>-29.7</v>
      </c>
      <c r="I14" s="19">
        <v>-7.5</v>
      </c>
      <c r="J14" s="19">
        <v>1.2</v>
      </c>
      <c r="K14" s="19">
        <v>9.9</v>
      </c>
      <c r="L14" s="20">
        <v>36.700000000000003</v>
      </c>
      <c r="M14" s="18">
        <v>-46.9</v>
      </c>
      <c r="N14" s="19">
        <v>-22.1</v>
      </c>
      <c r="O14" s="19">
        <v>-13</v>
      </c>
      <c r="P14" s="19">
        <v>-4.5</v>
      </c>
      <c r="Q14" s="20">
        <v>16.7</v>
      </c>
    </row>
    <row r="15" spans="7:17" ht="51" x14ac:dyDescent="0.25">
      <c r="G15" s="24" t="s">
        <v>37</v>
      </c>
      <c r="H15" s="18">
        <v>-21.6</v>
      </c>
      <c r="I15" s="19">
        <v>-7.9</v>
      </c>
      <c r="J15" s="19">
        <v>-1.7</v>
      </c>
      <c r="K15" s="19">
        <v>5.4</v>
      </c>
      <c r="L15" s="20">
        <v>18.5</v>
      </c>
      <c r="M15" s="18">
        <v>-36</v>
      </c>
      <c r="N15" s="19">
        <v>-22.4</v>
      </c>
      <c r="O15" s="19">
        <v>-14.6</v>
      </c>
      <c r="P15" s="19">
        <v>-6.4</v>
      </c>
      <c r="Q15" s="20">
        <v>6.6</v>
      </c>
    </row>
    <row r="16" spans="7:17" ht="38.25" x14ac:dyDescent="0.25">
      <c r="G16" s="24" t="s">
        <v>38</v>
      </c>
      <c r="H16" s="18">
        <v>-22.3</v>
      </c>
      <c r="I16" s="19">
        <v>-9</v>
      </c>
      <c r="J16" s="19">
        <v>-2.1</v>
      </c>
      <c r="K16" s="19">
        <v>5.0999999999999996</v>
      </c>
      <c r="L16" s="20">
        <v>20</v>
      </c>
      <c r="M16" s="18">
        <v>-43.3</v>
      </c>
      <c r="N16" s="19">
        <v>-23.5</v>
      </c>
      <c r="O16" s="19">
        <v>-11.7</v>
      </c>
      <c r="P16" s="19">
        <v>-2.9</v>
      </c>
      <c r="Q16" s="20">
        <v>13.1</v>
      </c>
    </row>
    <row r="17" spans="7:17" x14ac:dyDescent="0.25">
      <c r="G17" s="24" t="s">
        <v>11</v>
      </c>
      <c r="H17" s="18">
        <v>-22.7</v>
      </c>
      <c r="I17" s="19">
        <v>-8.6</v>
      </c>
      <c r="J17" s="19">
        <v>-3.9</v>
      </c>
      <c r="K17" s="19">
        <v>1.1000000000000001</v>
      </c>
      <c r="L17" s="20">
        <v>16.600000000000001</v>
      </c>
      <c r="M17" s="18">
        <v>-47.4</v>
      </c>
      <c r="N17" s="19">
        <v>-19.899999999999999</v>
      </c>
      <c r="O17" s="19">
        <v>-8.5</v>
      </c>
      <c r="P17" s="19">
        <v>-1.1000000000000001</v>
      </c>
      <c r="Q17" s="20">
        <v>13.7</v>
      </c>
    </row>
    <row r="18" spans="7:17" ht="38.25" x14ac:dyDescent="0.25">
      <c r="G18" s="24" t="s">
        <v>39</v>
      </c>
      <c r="H18" s="18">
        <v>-14.1</v>
      </c>
      <c r="I18" s="19">
        <v>-7.9</v>
      </c>
      <c r="J18" s="19">
        <v>-5.8</v>
      </c>
      <c r="K18" s="19">
        <v>0.8</v>
      </c>
      <c r="L18" s="20">
        <v>17.3</v>
      </c>
      <c r="M18" s="18">
        <v>-26.3</v>
      </c>
      <c r="N18" s="19">
        <v>-14.6</v>
      </c>
      <c r="O18" s="19">
        <v>-9</v>
      </c>
      <c r="P18" s="19">
        <v>-2.8</v>
      </c>
      <c r="Q18" s="20">
        <v>7.6</v>
      </c>
    </row>
    <row r="19" spans="7:17" ht="51" x14ac:dyDescent="0.25">
      <c r="G19" s="24" t="s">
        <v>40</v>
      </c>
      <c r="H19" s="18">
        <v>-26.9</v>
      </c>
      <c r="I19" s="19">
        <v>-10.4</v>
      </c>
      <c r="J19" s="19">
        <v>-2.4</v>
      </c>
      <c r="K19" s="19">
        <v>3.8</v>
      </c>
      <c r="L19" s="20">
        <v>36.799999999999997</v>
      </c>
      <c r="M19" s="18">
        <v>-53.8</v>
      </c>
      <c r="N19" s="19">
        <v>-18.100000000000001</v>
      </c>
      <c r="O19" s="19">
        <v>-10</v>
      </c>
      <c r="P19" s="19">
        <v>-3.8</v>
      </c>
      <c r="Q19" s="20">
        <v>17.8</v>
      </c>
    </row>
    <row r="20" spans="7:17" x14ac:dyDescent="0.25">
      <c r="G20" s="24" t="s">
        <v>41</v>
      </c>
      <c r="H20" s="18">
        <v>-21.2</v>
      </c>
      <c r="I20" s="19">
        <v>-4.4000000000000004</v>
      </c>
      <c r="J20" s="19">
        <v>-0.4</v>
      </c>
      <c r="K20" s="19">
        <v>3.6</v>
      </c>
      <c r="L20" s="20">
        <v>24.3</v>
      </c>
      <c r="M20" s="18">
        <v>-37.700000000000003</v>
      </c>
      <c r="N20" s="19">
        <v>-13.3</v>
      </c>
      <c r="O20" s="19">
        <v>-6.4</v>
      </c>
      <c r="P20" s="19">
        <v>-1.3</v>
      </c>
      <c r="Q20" s="20">
        <v>10.5</v>
      </c>
    </row>
    <row r="21" spans="7:17" x14ac:dyDescent="0.25">
      <c r="G21" s="24" t="s">
        <v>42</v>
      </c>
      <c r="H21" s="18">
        <v>-28.5</v>
      </c>
      <c r="I21" s="19">
        <v>-9.6</v>
      </c>
      <c r="J21" s="19">
        <v>2.4</v>
      </c>
      <c r="K21" s="19">
        <v>8.8000000000000007</v>
      </c>
      <c r="L21" s="20">
        <v>32.799999999999997</v>
      </c>
      <c r="M21" s="18">
        <v>-46.1</v>
      </c>
      <c r="N21" s="19">
        <v>-15.9</v>
      </c>
      <c r="O21" s="19">
        <v>-7.8</v>
      </c>
      <c r="P21" s="19">
        <v>1.3</v>
      </c>
      <c r="Q21" s="20">
        <v>24.6</v>
      </c>
    </row>
    <row r="22" spans="7:17" ht="25.5" x14ac:dyDescent="0.25">
      <c r="G22" s="25" t="s">
        <v>43</v>
      </c>
      <c r="H22" s="21">
        <v>-16.7</v>
      </c>
      <c r="I22" s="22">
        <v>-6.9</v>
      </c>
      <c r="J22" s="22">
        <v>-1.7</v>
      </c>
      <c r="K22" s="22">
        <v>1.8</v>
      </c>
      <c r="L22" s="23">
        <v>13.3</v>
      </c>
      <c r="M22" s="21">
        <v>-39.6</v>
      </c>
      <c r="N22" s="22">
        <v>-12.4</v>
      </c>
      <c r="O22" s="22">
        <v>-5.4</v>
      </c>
      <c r="P22" s="22">
        <v>-0.6</v>
      </c>
      <c r="Q22" s="23">
        <v>10.3</v>
      </c>
    </row>
    <row r="23" spans="7:17" x14ac:dyDescent="0.25">
      <c r="G23" s="114" t="s">
        <v>44</v>
      </c>
      <c r="H23" s="114"/>
      <c r="I23" s="114"/>
      <c r="J23" s="114"/>
      <c r="K23" s="114"/>
      <c r="L23" s="114"/>
      <c r="M23" s="114"/>
      <c r="N23" s="114"/>
      <c r="O23" s="114"/>
      <c r="P23" s="114"/>
      <c r="Q23" s="114"/>
    </row>
    <row r="24" spans="7:17" x14ac:dyDescent="0.25">
      <c r="G24" s="115" t="s">
        <v>45</v>
      </c>
      <c r="H24" s="115"/>
      <c r="I24" s="115"/>
      <c r="J24" s="115"/>
      <c r="K24" s="115"/>
      <c r="L24" s="115"/>
      <c r="M24" s="115"/>
      <c r="N24" s="115"/>
      <c r="O24" s="115"/>
      <c r="P24" s="115"/>
      <c r="Q24" s="115"/>
    </row>
    <row r="25" spans="7:17" x14ac:dyDescent="0.25">
      <c r="G25" s="8" t="s">
        <v>46</v>
      </c>
      <c r="H25" s="7"/>
      <c r="I25" s="7"/>
      <c r="J25" s="7"/>
      <c r="K25" s="7"/>
      <c r="L25" s="7"/>
      <c r="M25" s="7"/>
      <c r="N25" s="7"/>
      <c r="O25" s="7"/>
      <c r="P25" s="7"/>
      <c r="Q25" s="7"/>
    </row>
  </sheetData>
  <mergeCells count="7">
    <mergeCell ref="M5:Q5"/>
    <mergeCell ref="G23:Q23"/>
    <mergeCell ref="G24:Q24"/>
    <mergeCell ref="H5:L5"/>
    <mergeCell ref="H6:L6"/>
    <mergeCell ref="M6:Q6"/>
    <mergeCell ref="G5:G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38" sqref="K38"/>
    </sheetView>
  </sheetViews>
  <sheetFormatPr baseColWidth="10" defaultRowHeight="15" x14ac:dyDescent="0.2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O45"/>
  <sheetViews>
    <sheetView tabSelected="1" topLeftCell="A16" zoomScale="70" zoomScaleNormal="70" workbookViewId="0">
      <selection activeCell="O64" sqref="O64"/>
    </sheetView>
  </sheetViews>
  <sheetFormatPr baseColWidth="10" defaultColWidth="11.42578125" defaultRowHeight="12.75" x14ac:dyDescent="0.2"/>
  <cols>
    <col min="1" max="1" width="11.42578125" style="29"/>
    <col min="2" max="2" width="65" style="30" customWidth="1"/>
    <col min="3" max="3" width="14.28515625" style="30" customWidth="1"/>
    <col min="4" max="4" width="12.85546875" style="30" customWidth="1"/>
    <col min="5" max="8" width="16.42578125" style="30" customWidth="1"/>
    <col min="9" max="1029" width="11.42578125" style="30"/>
    <col min="1030" max="16384" width="11.42578125" style="29"/>
  </cols>
  <sheetData>
    <row r="1" spans="2:12" ht="12.75" customHeight="1" x14ac:dyDescent="0.2">
      <c r="B1" s="36"/>
      <c r="C1" s="45"/>
      <c r="D1" s="45"/>
    </row>
    <row r="2" spans="2:12" ht="12.75" customHeight="1" x14ac:dyDescent="0.2">
      <c r="B2" s="45"/>
      <c r="C2" s="45"/>
      <c r="D2" s="45"/>
    </row>
    <row r="3" spans="2:12" ht="33" customHeight="1" x14ac:dyDescent="0.2">
      <c r="B3" s="44"/>
      <c r="C3" s="42"/>
      <c r="D3" s="43"/>
      <c r="E3" s="42"/>
      <c r="F3" s="42"/>
      <c r="G3" s="42"/>
      <c r="H3" s="42"/>
    </row>
    <row r="4" spans="2:12" ht="12.75" customHeight="1" x14ac:dyDescent="0.2">
      <c r="B4" s="49"/>
      <c r="C4" s="48"/>
      <c r="D4" s="48"/>
      <c r="E4" s="33"/>
      <c r="F4" s="33"/>
      <c r="G4" s="33"/>
      <c r="H4" s="33"/>
    </row>
    <row r="5" spans="2:12" ht="12.75" customHeight="1" x14ac:dyDescent="0.2">
      <c r="B5" s="47"/>
      <c r="C5" s="45"/>
      <c r="D5" s="45"/>
      <c r="E5" s="33"/>
      <c r="F5" s="33"/>
      <c r="G5" s="33"/>
      <c r="H5" s="33"/>
    </row>
    <row r="6" spans="2:12" ht="12.75" customHeight="1" x14ac:dyDescent="0.2"/>
    <row r="15" spans="2:12" ht="15" x14ac:dyDescent="0.2">
      <c r="B15" s="36" t="s">
        <v>47</v>
      </c>
      <c r="C15" s="46" t="s">
        <v>48</v>
      </c>
      <c r="D15" s="45"/>
    </row>
    <row r="16" spans="2:12" x14ac:dyDescent="0.2">
      <c r="B16" s="45"/>
      <c r="C16" s="128">
        <v>2020</v>
      </c>
      <c r="D16" s="128"/>
      <c r="E16" s="30" t="s">
        <v>49</v>
      </c>
      <c r="F16" s="128">
        <v>2021</v>
      </c>
      <c r="G16" s="128"/>
      <c r="H16" s="30" t="s">
        <v>49</v>
      </c>
      <c r="I16" s="30" t="s">
        <v>49</v>
      </c>
      <c r="J16" s="129" t="s">
        <v>50</v>
      </c>
      <c r="K16" s="129"/>
      <c r="L16" s="129"/>
    </row>
    <row r="17" spans="1:12" ht="38.25" x14ac:dyDescent="0.2">
      <c r="B17" s="44" t="s">
        <v>51</v>
      </c>
      <c r="C17" s="42" t="s">
        <v>52</v>
      </c>
      <c r="D17" s="43" t="s">
        <v>53</v>
      </c>
      <c r="E17" s="42">
        <v>2020</v>
      </c>
      <c r="F17" s="42" t="s">
        <v>52</v>
      </c>
      <c r="G17" s="43" t="s">
        <v>53</v>
      </c>
      <c r="H17" s="42">
        <v>2021</v>
      </c>
      <c r="I17" s="30">
        <v>2019</v>
      </c>
      <c r="J17" s="30">
        <v>2021</v>
      </c>
      <c r="K17" s="32">
        <v>2020</v>
      </c>
      <c r="L17" s="30">
        <v>2019</v>
      </c>
    </row>
    <row r="18" spans="1:12" x14ac:dyDescent="0.2">
      <c r="B18" s="41" t="s">
        <v>54</v>
      </c>
      <c r="C18" s="39">
        <v>40079</v>
      </c>
      <c r="D18" s="37">
        <v>27406</v>
      </c>
      <c r="E18" s="33">
        <f t="shared" ref="E18:E29" si="0">C18-D18</f>
        <v>12673</v>
      </c>
      <c r="F18" s="33">
        <v>47800</v>
      </c>
      <c r="G18" s="33">
        <v>32400</v>
      </c>
      <c r="H18" s="33">
        <f t="shared" ref="H18:H29" si="1">F18-G18</f>
        <v>15400</v>
      </c>
      <c r="I18" s="30">
        <v>11800</v>
      </c>
      <c r="J18" s="30">
        <f t="shared" ref="J18:J29" si="2">H18*100/$H$29</f>
        <v>4.346598927462602</v>
      </c>
      <c r="K18" s="32">
        <f t="shared" ref="K18:K30" si="3">E18/$E$29*100</f>
        <v>4.2212940016521445</v>
      </c>
      <c r="L18" s="32">
        <f t="shared" ref="L18:L29" si="4">I18/$I$29*100</f>
        <v>4.0000000000000018</v>
      </c>
    </row>
    <row r="19" spans="1:12" x14ac:dyDescent="0.2">
      <c r="B19" s="40" t="s">
        <v>55</v>
      </c>
      <c r="C19" s="39">
        <v>42770</v>
      </c>
      <c r="D19" s="37">
        <v>27981</v>
      </c>
      <c r="E19" s="33">
        <f t="shared" si="0"/>
        <v>14789</v>
      </c>
      <c r="F19" s="33">
        <v>53600</v>
      </c>
      <c r="G19" s="33">
        <v>36300</v>
      </c>
      <c r="H19" s="33">
        <f t="shared" si="1"/>
        <v>17300</v>
      </c>
      <c r="I19" s="34">
        <v>14400.000000000002</v>
      </c>
      <c r="J19" s="30">
        <f t="shared" si="2"/>
        <v>4.8828676263053907</v>
      </c>
      <c r="K19" s="32">
        <f t="shared" si="3"/>
        <v>4.9261198603672023</v>
      </c>
      <c r="L19" s="32">
        <f t="shared" si="4"/>
        <v>4.8813559322033928</v>
      </c>
    </row>
    <row r="20" spans="1:12" ht="12.75" customHeight="1" x14ac:dyDescent="0.2">
      <c r="B20" s="40" t="s">
        <v>56</v>
      </c>
      <c r="C20" s="39">
        <v>21387</v>
      </c>
      <c r="D20" s="37">
        <v>3453</v>
      </c>
      <c r="E20" s="33">
        <f t="shared" si="0"/>
        <v>17934</v>
      </c>
      <c r="F20" s="33">
        <v>27900</v>
      </c>
      <c r="G20" s="33">
        <v>4100</v>
      </c>
      <c r="H20" s="33">
        <f t="shared" si="1"/>
        <v>23800</v>
      </c>
      <c r="I20" s="34">
        <v>16700</v>
      </c>
      <c r="J20" s="30">
        <f t="shared" si="2"/>
        <v>6.7174710697149305</v>
      </c>
      <c r="K20" s="32">
        <f t="shared" si="3"/>
        <v>5.9736989367655289</v>
      </c>
      <c r="L20" s="32">
        <f t="shared" si="4"/>
        <v>5.6610169491525451</v>
      </c>
    </row>
    <row r="21" spans="1:12" ht="12.75" customHeight="1" x14ac:dyDescent="0.2">
      <c r="B21" s="40" t="s">
        <v>57</v>
      </c>
      <c r="C21" s="39">
        <v>35380</v>
      </c>
      <c r="D21" s="37">
        <v>15578</v>
      </c>
      <c r="E21" s="33">
        <f t="shared" si="0"/>
        <v>19802</v>
      </c>
      <c r="F21" s="33">
        <v>44000</v>
      </c>
      <c r="G21" s="33">
        <v>17400</v>
      </c>
      <c r="H21" s="33">
        <f t="shared" si="1"/>
        <v>26600</v>
      </c>
      <c r="I21" s="34">
        <v>18300</v>
      </c>
      <c r="J21" s="30">
        <f t="shared" si="2"/>
        <v>7.5077617837990402</v>
      </c>
      <c r="K21" s="32">
        <f t="shared" si="3"/>
        <v>6.595917605990353</v>
      </c>
      <c r="L21" s="32">
        <f t="shared" si="4"/>
        <v>6.2033898305084767</v>
      </c>
    </row>
    <row r="22" spans="1:12" ht="12.75" customHeight="1" x14ac:dyDescent="0.2">
      <c r="B22" s="38" t="s">
        <v>58</v>
      </c>
      <c r="C22" s="39">
        <v>130276</v>
      </c>
      <c r="D22" s="37">
        <v>81492</v>
      </c>
      <c r="E22" s="33">
        <f t="shared" si="0"/>
        <v>48784</v>
      </c>
      <c r="F22" s="33">
        <v>138200</v>
      </c>
      <c r="G22" s="33">
        <v>79400</v>
      </c>
      <c r="H22" s="33">
        <f t="shared" si="1"/>
        <v>58800</v>
      </c>
      <c r="I22" s="34">
        <v>46500</v>
      </c>
      <c r="J22" s="30">
        <f t="shared" si="2"/>
        <v>16.5961049957663</v>
      </c>
      <c r="K22" s="32">
        <f t="shared" si="3"/>
        <v>16.24963359714339</v>
      </c>
      <c r="L22" s="32">
        <f t="shared" si="4"/>
        <v>15.762711864406786</v>
      </c>
    </row>
    <row r="23" spans="1:12" ht="12.75" customHeight="1" x14ac:dyDescent="0.2">
      <c r="B23" s="38" t="s">
        <v>59</v>
      </c>
      <c r="C23" s="39">
        <v>101097</v>
      </c>
      <c r="D23" s="37">
        <v>88481</v>
      </c>
      <c r="E23" s="33">
        <f t="shared" si="0"/>
        <v>12616</v>
      </c>
      <c r="F23" s="33">
        <v>126200</v>
      </c>
      <c r="G23" s="33">
        <v>109400</v>
      </c>
      <c r="H23" s="33">
        <f t="shared" si="1"/>
        <v>16800</v>
      </c>
      <c r="I23" s="34">
        <v>15299.999999999996</v>
      </c>
      <c r="J23" s="30">
        <f t="shared" si="2"/>
        <v>4.7417442845046569</v>
      </c>
      <c r="K23" s="32">
        <f t="shared" si="3"/>
        <v>4.2023076718096304</v>
      </c>
      <c r="L23" s="32">
        <f t="shared" si="4"/>
        <v>5.1864406779661021</v>
      </c>
    </row>
    <row r="24" spans="1:12" ht="12.75" customHeight="1" x14ac:dyDescent="0.2">
      <c r="A24" s="29" t="s">
        <v>68</v>
      </c>
      <c r="B24" s="40" t="s">
        <v>60</v>
      </c>
      <c r="C24" s="39">
        <v>193757</v>
      </c>
      <c r="D24" s="37">
        <v>131641</v>
      </c>
      <c r="E24" s="33">
        <f t="shared" si="0"/>
        <v>62116</v>
      </c>
      <c r="F24" s="33">
        <f>163500+66500</f>
        <v>230000</v>
      </c>
      <c r="G24" s="33">
        <f>111900+44500</f>
        <v>156400</v>
      </c>
      <c r="H24" s="33">
        <f t="shared" si="1"/>
        <v>73600</v>
      </c>
      <c r="I24" s="34">
        <v>63899.999999999978</v>
      </c>
      <c r="J24" s="30">
        <f t="shared" si="2"/>
        <v>20.77335591306802</v>
      </c>
      <c r="K24" s="32">
        <f t="shared" si="3"/>
        <v>20.690436219255471</v>
      </c>
      <c r="L24" s="32">
        <f t="shared" si="4"/>
        <v>21.661016949152543</v>
      </c>
    </row>
    <row r="25" spans="1:12" ht="12.75" customHeight="1" x14ac:dyDescent="0.2">
      <c r="B25" s="40" t="s">
        <v>61</v>
      </c>
      <c r="C25" s="39">
        <v>39083</v>
      </c>
      <c r="D25" s="37">
        <v>20003</v>
      </c>
      <c r="E25" s="33">
        <f t="shared" si="0"/>
        <v>19080</v>
      </c>
      <c r="F25" s="33">
        <v>40200</v>
      </c>
      <c r="G25" s="33">
        <v>17800</v>
      </c>
      <c r="H25" s="33">
        <f t="shared" si="1"/>
        <v>22400</v>
      </c>
      <c r="I25" s="34">
        <v>22300.000000000004</v>
      </c>
      <c r="J25" s="30">
        <f t="shared" si="2"/>
        <v>6.3223257126728765</v>
      </c>
      <c r="K25" s="32">
        <f t="shared" si="3"/>
        <v>6.3554240946518501</v>
      </c>
      <c r="L25" s="32">
        <f t="shared" si="4"/>
        <v>7.5593220338983098</v>
      </c>
    </row>
    <row r="26" spans="1:12" ht="12.75" customHeight="1" x14ac:dyDescent="0.2">
      <c r="B26" s="40" t="s">
        <v>12</v>
      </c>
      <c r="C26" s="39">
        <v>80468</v>
      </c>
      <c r="D26" s="37">
        <v>44681</v>
      </c>
      <c r="E26" s="33">
        <f t="shared" si="0"/>
        <v>35787</v>
      </c>
      <c r="F26" s="33">
        <v>88800</v>
      </c>
      <c r="G26" s="33">
        <v>46900</v>
      </c>
      <c r="H26" s="33">
        <f t="shared" si="1"/>
        <v>41900</v>
      </c>
      <c r="I26" s="34">
        <v>34900</v>
      </c>
      <c r="J26" s="30">
        <f t="shared" si="2"/>
        <v>11.826136042901496</v>
      </c>
      <c r="K26" s="32">
        <f t="shared" si="3"/>
        <v>11.920417299544328</v>
      </c>
      <c r="L26" s="32">
        <f t="shared" si="4"/>
        <v>11.830508474576277</v>
      </c>
    </row>
    <row r="27" spans="1:12" ht="12.75" customHeight="1" x14ac:dyDescent="0.2">
      <c r="A27" s="29" t="s">
        <v>67</v>
      </c>
      <c r="B27" s="38" t="s">
        <v>62</v>
      </c>
      <c r="C27" s="39">
        <v>81705</v>
      </c>
      <c r="D27" s="37">
        <v>47226</v>
      </c>
      <c r="E27" s="33">
        <f t="shared" si="0"/>
        <v>34479</v>
      </c>
      <c r="F27" s="33">
        <f>46800+45500</f>
        <v>92300</v>
      </c>
      <c r="G27" s="33">
        <f>40100+19400</f>
        <v>59500</v>
      </c>
      <c r="H27" s="33">
        <f t="shared" si="1"/>
        <v>32800</v>
      </c>
      <c r="I27" s="34">
        <v>34600.000000000007</v>
      </c>
      <c r="J27" s="30">
        <f t="shared" si="2"/>
        <v>9.2576912221281393</v>
      </c>
      <c r="K27" s="32">
        <f t="shared" si="3"/>
        <v>11.484730993684547</v>
      </c>
      <c r="L27" s="32">
        <f t="shared" si="4"/>
        <v>11.72881355932204</v>
      </c>
    </row>
    <row r="28" spans="1:12" ht="12.75" customHeight="1" x14ac:dyDescent="0.2">
      <c r="A28" s="29" t="s">
        <v>66</v>
      </c>
      <c r="B28" s="38" t="s">
        <v>63</v>
      </c>
      <c r="C28" s="37">
        <v>82162</v>
      </c>
      <c r="D28" s="37">
        <v>60006</v>
      </c>
      <c r="E28" s="33">
        <f t="shared" si="0"/>
        <v>22156</v>
      </c>
      <c r="F28" s="33">
        <f>75900+30900</f>
        <v>106800</v>
      </c>
      <c r="G28" s="33">
        <f>17500+64400</f>
        <v>81900</v>
      </c>
      <c r="H28" s="33">
        <f t="shared" si="1"/>
        <v>24900</v>
      </c>
      <c r="I28" s="34">
        <v>16299.999999999996</v>
      </c>
      <c r="J28" s="30">
        <f t="shared" si="2"/>
        <v>7.0279424216765456</v>
      </c>
      <c r="K28" s="32">
        <f t="shared" si="3"/>
        <v>7.3800197191355554</v>
      </c>
      <c r="L28" s="32">
        <f t="shared" si="4"/>
        <v>5.5254237288135606</v>
      </c>
    </row>
    <row r="29" spans="1:12" ht="12.75" customHeight="1" x14ac:dyDescent="0.2">
      <c r="B29" s="36" t="s">
        <v>64</v>
      </c>
      <c r="C29" s="31">
        <v>848164</v>
      </c>
      <c r="D29" s="35">
        <v>547948</v>
      </c>
      <c r="E29" s="33">
        <f t="shared" si="0"/>
        <v>300216</v>
      </c>
      <c r="F29" s="33">
        <f>SUM(F18:F28)</f>
        <v>995800</v>
      </c>
      <c r="G29" s="33">
        <f>SUM(G18:G28)</f>
        <v>641500</v>
      </c>
      <c r="H29" s="33">
        <f t="shared" si="1"/>
        <v>354300</v>
      </c>
      <c r="I29" s="34">
        <v>294999.99999999988</v>
      </c>
      <c r="J29" s="30">
        <f t="shared" si="2"/>
        <v>100</v>
      </c>
      <c r="K29" s="32">
        <f t="shared" si="3"/>
        <v>100</v>
      </c>
      <c r="L29" s="32">
        <f t="shared" si="4"/>
        <v>100</v>
      </c>
    </row>
    <row r="30" spans="1:12" x14ac:dyDescent="0.2">
      <c r="C30" s="33"/>
      <c r="E30" s="33"/>
      <c r="F30" s="33">
        <v>995900</v>
      </c>
      <c r="G30" s="33"/>
      <c r="H30" s="33"/>
      <c r="K30" s="32">
        <f t="shared" si="3"/>
        <v>0</v>
      </c>
    </row>
    <row r="31" spans="1:12" x14ac:dyDescent="0.2">
      <c r="B31" s="30" t="s">
        <v>65</v>
      </c>
      <c r="K31" s="32"/>
    </row>
    <row r="32" spans="1:12" x14ac:dyDescent="0.2">
      <c r="G32" s="30">
        <f>64400*(1-0.463)+17500*(1-0.073)</f>
        <v>50805.299999999996</v>
      </c>
    </row>
    <row r="34" spans="3:20" x14ac:dyDescent="0.2">
      <c r="R34" s="30">
        <v>2019</v>
      </c>
      <c r="S34" s="30">
        <v>2020</v>
      </c>
      <c r="T34" s="30">
        <v>2021</v>
      </c>
    </row>
    <row r="35" spans="3:20" x14ac:dyDescent="0.2">
      <c r="Q35" s="30" t="s">
        <v>54</v>
      </c>
      <c r="R35" s="30">
        <v>4.0000000000000018</v>
      </c>
      <c r="S35" s="30">
        <v>4.2212940016521445</v>
      </c>
      <c r="T35" s="30">
        <v>4.346598927462602</v>
      </c>
    </row>
    <row r="36" spans="3:20" x14ac:dyDescent="0.2">
      <c r="C36" s="31"/>
      <c r="D36" s="31"/>
      <c r="E36" s="31"/>
      <c r="Q36" s="30" t="s">
        <v>55</v>
      </c>
      <c r="R36" s="30">
        <v>4.8813559322033928</v>
      </c>
      <c r="S36" s="30">
        <v>4.9261198603672023</v>
      </c>
      <c r="T36" s="30">
        <v>4.8828676263053907</v>
      </c>
    </row>
    <row r="37" spans="3:20" x14ac:dyDescent="0.2">
      <c r="Q37" s="30" t="s">
        <v>56</v>
      </c>
      <c r="R37" s="30">
        <v>5.6610169491525451</v>
      </c>
      <c r="S37" s="30">
        <v>5.9736989367655289</v>
      </c>
      <c r="T37" s="30">
        <v>6.7174710697149305</v>
      </c>
    </row>
    <row r="38" spans="3:20" x14ac:dyDescent="0.2">
      <c r="Q38" s="30" t="s">
        <v>57</v>
      </c>
      <c r="R38" s="30">
        <v>6.2033898305084767</v>
      </c>
      <c r="S38" s="30">
        <v>6.595917605990353</v>
      </c>
      <c r="T38" s="30">
        <v>7.5077617837990402</v>
      </c>
    </row>
    <row r="39" spans="3:20" x14ac:dyDescent="0.2">
      <c r="Q39" s="30" t="s">
        <v>58</v>
      </c>
      <c r="R39" s="30">
        <v>15.762711864406786</v>
      </c>
      <c r="S39" s="30">
        <v>16.24963359714339</v>
      </c>
      <c r="T39" s="30">
        <v>16.5961049957663</v>
      </c>
    </row>
    <row r="40" spans="3:20" x14ac:dyDescent="0.2">
      <c r="Q40" s="30" t="s">
        <v>59</v>
      </c>
      <c r="R40" s="30">
        <v>5.1864406779661021</v>
      </c>
      <c r="S40" s="30">
        <v>4.2023076718096304</v>
      </c>
      <c r="T40" s="30">
        <v>4.7417442845046569</v>
      </c>
    </row>
    <row r="41" spans="3:20" x14ac:dyDescent="0.2">
      <c r="Q41" s="30" t="s">
        <v>60</v>
      </c>
      <c r="R41" s="30">
        <v>21.661016949152543</v>
      </c>
      <c r="S41" s="30">
        <v>20.690436219255471</v>
      </c>
      <c r="T41" s="30">
        <v>20.77335591306802</v>
      </c>
    </row>
    <row r="42" spans="3:20" x14ac:dyDescent="0.2">
      <c r="Q42" s="30" t="s">
        <v>61</v>
      </c>
      <c r="R42" s="30">
        <v>7.5593220338983098</v>
      </c>
      <c r="S42" s="30">
        <v>6.3554240946518501</v>
      </c>
      <c r="T42" s="30">
        <v>6.3223257126728765</v>
      </c>
    </row>
    <row r="43" spans="3:20" x14ac:dyDescent="0.2">
      <c r="Q43" s="30" t="s">
        <v>12</v>
      </c>
      <c r="R43" s="30">
        <v>11.830508474576277</v>
      </c>
      <c r="S43" s="30">
        <v>11.920417299544328</v>
      </c>
      <c r="T43" s="30">
        <v>11.826136042901496</v>
      </c>
    </row>
    <row r="44" spans="3:20" x14ac:dyDescent="0.2">
      <c r="Q44" s="30" t="s">
        <v>62</v>
      </c>
      <c r="R44" s="30">
        <v>11.72881355932204</v>
      </c>
      <c r="S44" s="30">
        <v>11.484730993684547</v>
      </c>
      <c r="T44" s="30">
        <v>9.2576912221281393</v>
      </c>
    </row>
    <row r="45" spans="3:20" x14ac:dyDescent="0.2">
      <c r="Q45" s="30" t="s">
        <v>63</v>
      </c>
      <c r="R45" s="30">
        <v>5.5254237288135606</v>
      </c>
      <c r="S45" s="30">
        <v>7.3800197191355554</v>
      </c>
      <c r="T45" s="30">
        <v>7.0279424216765456</v>
      </c>
    </row>
  </sheetData>
  <mergeCells count="3">
    <mergeCell ref="F16:G16"/>
    <mergeCell ref="C16:D16"/>
    <mergeCell ref="J16:L16"/>
  </mergeCells>
  <pageMargins left="0.39374999999999999" right="0.39374999999999999" top="0.39374999999999999" bottom="0.118055555555556" header="0.51180555555555496" footer="0.51180555555555496"/>
  <pageSetup paperSize="9" orientation="portrait" useFirstPageNumber="1"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
  <sheetViews>
    <sheetView workbookViewId="0">
      <selection activeCell="M24" sqref="M24"/>
    </sheetView>
  </sheetViews>
  <sheetFormatPr baseColWidth="10" defaultRowHeight="15" x14ac:dyDescent="0.25"/>
  <sheetData>
    <row r="2" spans="1:13" x14ac:dyDescent="0.25">
      <c r="B2" s="130" t="s">
        <v>91</v>
      </c>
      <c r="C2" s="130"/>
      <c r="D2" s="130"/>
      <c r="E2" s="130"/>
      <c r="F2" s="130"/>
      <c r="G2" s="130"/>
      <c r="H2" s="130"/>
      <c r="I2" s="130"/>
    </row>
    <row r="3" spans="1:13" x14ac:dyDescent="0.25">
      <c r="B3" t="s">
        <v>83</v>
      </c>
      <c r="C3" t="s">
        <v>84</v>
      </c>
      <c r="D3" t="s">
        <v>85</v>
      </c>
      <c r="E3" t="s">
        <v>86</v>
      </c>
      <c r="F3" t="s">
        <v>95</v>
      </c>
      <c r="G3" t="s">
        <v>96</v>
      </c>
      <c r="H3" t="s">
        <v>97</v>
      </c>
      <c r="I3" t="s">
        <v>98</v>
      </c>
      <c r="J3" t="s">
        <v>87</v>
      </c>
      <c r="K3" t="s">
        <v>88</v>
      </c>
      <c r="L3" t="s">
        <v>89</v>
      </c>
      <c r="M3" t="s">
        <v>90</v>
      </c>
    </row>
    <row r="4" spans="1:13" x14ac:dyDescent="0.25">
      <c r="A4" t="s">
        <v>93</v>
      </c>
      <c r="B4">
        <v>-9.9</v>
      </c>
      <c r="C4">
        <v>-6</v>
      </c>
      <c r="D4">
        <v>-6.1</v>
      </c>
      <c r="E4">
        <v>-5.4</v>
      </c>
      <c r="F4">
        <v>-3.6</v>
      </c>
      <c r="G4">
        <v>-4.0999999999999996</v>
      </c>
      <c r="H4">
        <v>-3.9</v>
      </c>
      <c r="I4">
        <v>-3.4</v>
      </c>
      <c r="J4">
        <v>-1.7</v>
      </c>
      <c r="K4">
        <v>-1.1000000000000001</v>
      </c>
      <c r="L4">
        <v>-0.6</v>
      </c>
      <c r="M4">
        <v>0</v>
      </c>
    </row>
    <row r="5" spans="1:13" x14ac:dyDescent="0.25">
      <c r="A5" t="s">
        <v>92</v>
      </c>
      <c r="B5">
        <v>5.9</v>
      </c>
      <c r="C5">
        <v>1.1000000000000001</v>
      </c>
      <c r="D5">
        <v>1.7</v>
      </c>
      <c r="E5">
        <v>3.7</v>
      </c>
      <c r="F5">
        <v>1.9</v>
      </c>
      <c r="G5">
        <v>0.5</v>
      </c>
      <c r="H5">
        <v>0.3</v>
      </c>
      <c r="I5">
        <v>0.3</v>
      </c>
      <c r="J5">
        <v>0.2</v>
      </c>
      <c r="K5">
        <v>0.2</v>
      </c>
      <c r="L5">
        <v>0.1</v>
      </c>
      <c r="M5">
        <v>0.1</v>
      </c>
    </row>
    <row r="6" spans="1:13" x14ac:dyDescent="0.25">
      <c r="A6" t="s">
        <v>94</v>
      </c>
      <c r="B6">
        <v>-4</v>
      </c>
      <c r="C6">
        <v>-4.9000000000000004</v>
      </c>
      <c r="D6">
        <v>-4.4000000000000004</v>
      </c>
      <c r="E6">
        <v>-1.7</v>
      </c>
      <c r="F6">
        <v>-1.7</v>
      </c>
      <c r="G6">
        <v>-3.6</v>
      </c>
      <c r="H6">
        <v>-3.6</v>
      </c>
      <c r="I6">
        <v>-3.1</v>
      </c>
      <c r="J6">
        <v>-1.4</v>
      </c>
      <c r="K6">
        <v>-0.9</v>
      </c>
      <c r="L6">
        <v>-0.5</v>
      </c>
      <c r="M6">
        <v>0</v>
      </c>
    </row>
  </sheetData>
  <mergeCells count="1">
    <mergeCell ref="B2:I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sqref="A1:C12"/>
    </sheetView>
  </sheetViews>
  <sheetFormatPr baseColWidth="10" defaultRowHeight="15" x14ac:dyDescent="0.25"/>
  <sheetData>
    <row r="1" spans="1:3" x14ac:dyDescent="0.25">
      <c r="A1" s="50"/>
      <c r="B1" s="51" t="s">
        <v>69</v>
      </c>
      <c r="C1" s="51" t="s">
        <v>70</v>
      </c>
    </row>
    <row r="2" spans="1:3" x14ac:dyDescent="0.25">
      <c r="A2" s="52" t="s">
        <v>71</v>
      </c>
      <c r="B2" s="53">
        <v>25.728000000000002</v>
      </c>
      <c r="C2" s="53">
        <v>17.52</v>
      </c>
    </row>
    <row r="3" spans="1:3" x14ac:dyDescent="0.25">
      <c r="A3" s="52" t="s">
        <v>72</v>
      </c>
      <c r="B3" s="53">
        <v>25.898</v>
      </c>
      <c r="C3" s="53">
        <v>17.911999999999999</v>
      </c>
    </row>
    <row r="4" spans="1:3" x14ac:dyDescent="0.25">
      <c r="A4" s="52" t="s">
        <v>73</v>
      </c>
      <c r="B4" s="53">
        <v>26.073</v>
      </c>
      <c r="C4" s="53">
        <v>18.46</v>
      </c>
    </row>
    <row r="5" spans="1:3" x14ac:dyDescent="0.25">
      <c r="A5" s="52" t="s">
        <v>74</v>
      </c>
      <c r="B5" s="53">
        <v>26.02</v>
      </c>
      <c r="C5" s="53">
        <v>18.55</v>
      </c>
    </row>
    <row r="6" spans="1:3" x14ac:dyDescent="0.25">
      <c r="A6" s="52" t="s">
        <v>75</v>
      </c>
      <c r="B6" s="53">
        <v>22.236999999999998</v>
      </c>
      <c r="C6" s="53">
        <v>18.393999999999998</v>
      </c>
    </row>
    <row r="7" spans="1:3" x14ac:dyDescent="0.25">
      <c r="A7" s="52" t="s">
        <v>76</v>
      </c>
      <c r="B7" s="53">
        <v>18.155000000000001</v>
      </c>
      <c r="C7" s="53">
        <v>17.937999999999999</v>
      </c>
    </row>
    <row r="8" spans="1:3" x14ac:dyDescent="0.25">
      <c r="A8" s="52" t="s">
        <v>77</v>
      </c>
      <c r="B8" s="53">
        <v>25.189</v>
      </c>
      <c r="C8" s="53">
        <v>18.323</v>
      </c>
    </row>
    <row r="9" spans="1:3" x14ac:dyDescent="0.25">
      <c r="A9" s="52" t="s">
        <v>78</v>
      </c>
      <c r="B9" s="53">
        <v>25.018000000000001</v>
      </c>
      <c r="C9" s="53">
        <v>19.256</v>
      </c>
    </row>
    <row r="10" spans="1:3" x14ac:dyDescent="0.25">
      <c r="A10" s="52" t="s">
        <v>79</v>
      </c>
      <c r="B10" s="53">
        <v>25.164000000000001</v>
      </c>
      <c r="C10" s="53">
        <v>19.789000000000001</v>
      </c>
    </row>
    <row r="11" spans="1:3" x14ac:dyDescent="0.25">
      <c r="A11" s="52" t="s">
        <v>80</v>
      </c>
      <c r="B11" s="53">
        <v>25.401</v>
      </c>
      <c r="C11" s="53">
        <v>20.052</v>
      </c>
    </row>
    <row r="12" spans="1:3" x14ac:dyDescent="0.25">
      <c r="A12" s="54" t="s">
        <v>81</v>
      </c>
      <c r="B12" s="55">
        <v>24.959</v>
      </c>
      <c r="C12" s="55">
        <v>20.564</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Normal="100" workbookViewId="0">
      <selection activeCell="L47" sqref="L47"/>
    </sheetView>
  </sheetViews>
  <sheetFormatPr baseColWidth="10" defaultColWidth="11.42578125" defaultRowHeight="12.75" x14ac:dyDescent="0.2"/>
  <cols>
    <col min="1" max="13" width="11.42578125" style="13"/>
    <col min="14" max="14" width="14.42578125" style="13" customWidth="1"/>
    <col min="15" max="15" width="11.42578125" style="13"/>
    <col min="16" max="16" width="15.28515625" style="13" customWidth="1"/>
    <col min="17" max="17" width="17" style="13" customWidth="1"/>
    <col min="18" max="18" width="18.42578125" style="13" customWidth="1"/>
    <col min="19" max="16384" width="11.42578125" style="13"/>
  </cols>
  <sheetData>
    <row r="1" spans="1:20" ht="15" x14ac:dyDescent="0.25">
      <c r="A1" s="107" t="s">
        <v>125</v>
      </c>
      <c r="O1" s="106"/>
      <c r="P1" s="131" t="s">
        <v>16</v>
      </c>
      <c r="Q1" s="131" t="s">
        <v>17</v>
      </c>
      <c r="R1" s="131" t="s">
        <v>18</v>
      </c>
      <c r="S1" s="103"/>
      <c r="T1" s="103"/>
    </row>
    <row r="2" spans="1:20" x14ac:dyDescent="0.2">
      <c r="O2" s="104"/>
      <c r="P2" s="132"/>
      <c r="Q2" s="132"/>
      <c r="R2" s="132"/>
      <c r="S2" s="103"/>
      <c r="T2" s="103"/>
    </row>
    <row r="3" spans="1:20" x14ac:dyDescent="0.2">
      <c r="B3" s="105" t="s">
        <v>124</v>
      </c>
      <c r="O3" s="104"/>
      <c r="P3" s="132"/>
      <c r="Q3" s="132"/>
      <c r="R3" s="132"/>
      <c r="S3" s="103"/>
      <c r="T3" s="103"/>
    </row>
    <row r="4" spans="1:20" x14ac:dyDescent="0.2">
      <c r="O4" s="102"/>
      <c r="P4" s="101"/>
      <c r="Q4" s="101"/>
      <c r="R4" s="101"/>
    </row>
    <row r="5" spans="1:20" hidden="1" x14ac:dyDescent="0.2">
      <c r="O5" s="100"/>
      <c r="P5" s="100"/>
      <c r="Q5" s="100"/>
      <c r="R5" s="100"/>
    </row>
    <row r="6" spans="1:20" hidden="1" x14ac:dyDescent="0.2">
      <c r="O6" s="100"/>
      <c r="P6" s="100"/>
      <c r="Q6" s="100"/>
      <c r="R6" s="100"/>
    </row>
    <row r="7" spans="1:20" hidden="1" x14ac:dyDescent="0.2">
      <c r="O7" s="100"/>
      <c r="P7" s="100"/>
      <c r="Q7" s="100"/>
      <c r="R7" s="100"/>
    </row>
    <row r="8" spans="1:20" hidden="1" x14ac:dyDescent="0.2">
      <c r="O8" s="100"/>
      <c r="P8" s="100"/>
      <c r="Q8" s="100"/>
      <c r="R8" s="100"/>
    </row>
    <row r="9" spans="1:20" hidden="1" x14ac:dyDescent="0.2">
      <c r="O9" s="100"/>
      <c r="P9" s="100"/>
      <c r="Q9" s="100"/>
      <c r="R9" s="100"/>
    </row>
    <row r="10" spans="1:20" hidden="1" x14ac:dyDescent="0.2">
      <c r="O10" s="100"/>
      <c r="P10" s="100"/>
      <c r="Q10" s="100"/>
      <c r="R10" s="100"/>
    </row>
    <row r="11" spans="1:20" hidden="1" x14ac:dyDescent="0.2">
      <c r="O11" s="100"/>
      <c r="P11" s="100"/>
      <c r="Q11" s="100"/>
      <c r="R11" s="100"/>
    </row>
    <row r="12" spans="1:20" hidden="1" x14ac:dyDescent="0.2">
      <c r="O12" s="100"/>
      <c r="P12" s="100"/>
      <c r="Q12" s="100"/>
      <c r="R12" s="100"/>
    </row>
    <row r="13" spans="1:20" hidden="1" x14ac:dyDescent="0.2">
      <c r="O13" s="100"/>
      <c r="P13" s="100"/>
      <c r="Q13" s="100"/>
      <c r="R13" s="100"/>
    </row>
    <row r="14" spans="1:20" hidden="1" x14ac:dyDescent="0.2">
      <c r="O14" s="100"/>
      <c r="P14" s="100"/>
      <c r="Q14" s="100"/>
      <c r="R14" s="100"/>
    </row>
    <row r="15" spans="1:20" hidden="1" x14ac:dyDescent="0.2">
      <c r="O15" s="100"/>
      <c r="P15" s="100"/>
      <c r="Q15" s="100"/>
      <c r="R15" s="100"/>
    </row>
    <row r="16" spans="1:20" hidden="1" x14ac:dyDescent="0.2">
      <c r="O16" s="100"/>
      <c r="P16" s="100"/>
      <c r="Q16" s="100"/>
      <c r="R16" s="100"/>
    </row>
    <row r="17" spans="1:18" hidden="1" x14ac:dyDescent="0.2">
      <c r="O17" s="100"/>
      <c r="P17" s="100"/>
      <c r="Q17" s="100"/>
      <c r="R17" s="100"/>
    </row>
    <row r="18" spans="1:18" hidden="1" x14ac:dyDescent="0.2">
      <c r="O18" s="100"/>
      <c r="P18" s="100"/>
      <c r="Q18" s="100"/>
      <c r="R18" s="100"/>
    </row>
    <row r="19" spans="1:18" x14ac:dyDescent="0.2">
      <c r="A19" s="99"/>
      <c r="O19" s="17">
        <v>2004</v>
      </c>
      <c r="P19" s="98">
        <v>1.4971618945121024E-2</v>
      </c>
      <c r="Q19" s="98">
        <v>1.0420729732855565E-3</v>
      </c>
      <c r="R19" s="98">
        <v>1.6013691918406403E-2</v>
      </c>
    </row>
    <row r="20" spans="1:18" x14ac:dyDescent="0.2">
      <c r="O20" s="16">
        <v>2005</v>
      </c>
      <c r="P20" s="96">
        <v>-1.25436149197986E-2</v>
      </c>
      <c r="Q20" s="96">
        <v>8.2535783952556209E-3</v>
      </c>
      <c r="R20" s="96">
        <v>-4.2900365245428507E-3</v>
      </c>
    </row>
    <row r="21" spans="1:18" x14ac:dyDescent="0.2">
      <c r="O21" s="16" t="s">
        <v>19</v>
      </c>
      <c r="P21" s="96">
        <v>2.4924620290561937E-2</v>
      </c>
      <c r="Q21" s="96">
        <v>-7.1503178885509266E-4</v>
      </c>
      <c r="R21" s="96">
        <v>2.4209588501706847E-2</v>
      </c>
    </row>
    <row r="22" spans="1:18" x14ac:dyDescent="0.2">
      <c r="O22" s="16">
        <v>2007</v>
      </c>
      <c r="P22" s="96">
        <v>5.9382872368950847E-3</v>
      </c>
      <c r="Q22" s="96">
        <v>5.1123962335578449E-3</v>
      </c>
      <c r="R22" s="96">
        <v>1.1050683470453126E-2</v>
      </c>
    </row>
    <row r="23" spans="1:18" x14ac:dyDescent="0.2">
      <c r="O23" s="16">
        <v>2008</v>
      </c>
      <c r="P23" s="96">
        <v>1.0503190425683052E-2</v>
      </c>
      <c r="Q23" s="96">
        <v>1.0198611274932498E-2</v>
      </c>
      <c r="R23" s="96">
        <v>2.070180170061553E-2</v>
      </c>
    </row>
    <row r="24" spans="1:18" x14ac:dyDescent="0.2">
      <c r="O24" s="16" t="s">
        <v>20</v>
      </c>
      <c r="P24" s="96">
        <v>1.5758113722249979E-2</v>
      </c>
      <c r="Q24" s="96">
        <v>2.6614152646422379E-2</v>
      </c>
      <c r="R24" s="96">
        <v>4.2372266368672307E-2</v>
      </c>
    </row>
    <row r="25" spans="1:18" x14ac:dyDescent="0.2">
      <c r="O25" s="16">
        <v>2010</v>
      </c>
      <c r="P25" s="96">
        <v>1.7674889906392859E-2</v>
      </c>
      <c r="Q25" s="96">
        <v>1.2282998046144453E-2</v>
      </c>
      <c r="R25" s="96">
        <v>2.9957887952537288E-2</v>
      </c>
    </row>
    <row r="26" spans="1:18" x14ac:dyDescent="0.2">
      <c r="O26" s="16">
        <v>2011</v>
      </c>
      <c r="P26" s="96">
        <v>2.5882207261476557E-2</v>
      </c>
      <c r="Q26" s="96">
        <v>2.1622202514934483E-3</v>
      </c>
      <c r="R26" s="96">
        <v>2.8044427512969872E-2</v>
      </c>
    </row>
    <row r="27" spans="1:18" x14ac:dyDescent="0.2">
      <c r="O27" s="16">
        <v>2012</v>
      </c>
      <c r="P27" s="96">
        <v>1.8749501679824268E-2</v>
      </c>
      <c r="Q27" s="96">
        <v>6.0832291521881025E-4</v>
      </c>
      <c r="R27" s="96">
        <v>1.9357824595043205E-2</v>
      </c>
    </row>
    <row r="28" spans="1:18" x14ac:dyDescent="0.2">
      <c r="O28" s="16">
        <v>2013</v>
      </c>
      <c r="P28" s="96">
        <v>6.7087114606419647E-3</v>
      </c>
      <c r="Q28" s="96">
        <v>3.5521942936735749E-3</v>
      </c>
      <c r="R28" s="96">
        <v>1.0260905754315486E-2</v>
      </c>
    </row>
    <row r="29" spans="1:18" x14ac:dyDescent="0.2">
      <c r="O29" s="16" t="s">
        <v>21</v>
      </c>
      <c r="P29" s="96">
        <v>7.6942473429847296E-3</v>
      </c>
      <c r="Q29" s="96">
        <v>-1.7497587190185805E-3</v>
      </c>
      <c r="R29" s="96">
        <v>5.9444886239661265E-3</v>
      </c>
    </row>
    <row r="30" spans="1:18" x14ac:dyDescent="0.2">
      <c r="O30" s="15" t="s">
        <v>22</v>
      </c>
      <c r="P30" s="96">
        <v>3.5863477645538817E-3</v>
      </c>
      <c r="Q30" s="96">
        <v>1.7383043770814773E-3</v>
      </c>
      <c r="R30" s="96">
        <v>5.3246521416354664E-3</v>
      </c>
    </row>
    <row r="31" spans="1:18" x14ac:dyDescent="0.2">
      <c r="O31" s="14">
        <v>2016</v>
      </c>
      <c r="P31" s="96">
        <v>1.0071131471194601E-2</v>
      </c>
      <c r="Q31" s="96">
        <v>-1.2196692350948369E-3</v>
      </c>
      <c r="R31" s="96">
        <v>8.8514622361002271E-3</v>
      </c>
    </row>
    <row r="32" spans="1:18" x14ac:dyDescent="0.2">
      <c r="O32" s="14" t="s">
        <v>23</v>
      </c>
      <c r="P32" s="96">
        <v>1.0516649077989654E-2</v>
      </c>
      <c r="Q32" s="96">
        <v>1.5793498185606371E-3</v>
      </c>
      <c r="R32" s="96">
        <v>1.2095998896550331E-2</v>
      </c>
    </row>
    <row r="33" spans="2:18" x14ac:dyDescent="0.2">
      <c r="O33" s="14" t="s">
        <v>24</v>
      </c>
      <c r="P33" s="96">
        <v>1.325719979334106E-2</v>
      </c>
      <c r="Q33" s="96">
        <v>4.3645245602775516E-3</v>
      </c>
      <c r="R33" s="96">
        <v>1.7621724353618529E-2</v>
      </c>
    </row>
    <row r="34" spans="2:18" x14ac:dyDescent="0.2">
      <c r="O34" s="14" t="s">
        <v>123</v>
      </c>
      <c r="P34" s="96">
        <v>1.4498947217991899E-2</v>
      </c>
      <c r="Q34" s="96">
        <v>1.6727775759407396E-3</v>
      </c>
      <c r="R34" s="96">
        <v>1.6171724793932807E-2</v>
      </c>
    </row>
    <row r="35" spans="2:18" x14ac:dyDescent="0.2">
      <c r="O35" s="97" t="s">
        <v>122</v>
      </c>
      <c r="P35" s="96">
        <v>-4.0380731588078511E-3</v>
      </c>
      <c r="Q35" s="96">
        <v>-5.774679218627835E-3</v>
      </c>
      <c r="R35" s="96">
        <v>-9.8127523774357295E-3</v>
      </c>
    </row>
    <row r="36" spans="2:18" x14ac:dyDescent="0.2">
      <c r="O36" s="95"/>
      <c r="P36" s="94"/>
      <c r="Q36" s="94"/>
      <c r="R36" s="94"/>
    </row>
    <row r="37" spans="2:18" x14ac:dyDescent="0.2">
      <c r="O37" s="93"/>
      <c r="P37" s="92"/>
      <c r="Q37" s="92"/>
      <c r="R37" s="92"/>
    </row>
    <row r="43" spans="2:18" x14ac:dyDescent="0.2">
      <c r="B43" s="13" t="s">
        <v>29</v>
      </c>
    </row>
    <row r="44" spans="2:18" x14ac:dyDescent="0.2">
      <c r="B44" s="13" t="s">
        <v>28</v>
      </c>
    </row>
    <row r="45" spans="2:18" x14ac:dyDescent="0.2">
      <c r="B45" s="13" t="s">
        <v>27</v>
      </c>
    </row>
    <row r="46" spans="2:18" x14ac:dyDescent="0.2">
      <c r="B46" s="13" t="s">
        <v>26</v>
      </c>
    </row>
    <row r="47" spans="2:18" x14ac:dyDescent="0.2">
      <c r="B47" s="13" t="s">
        <v>25</v>
      </c>
    </row>
    <row r="48" spans="2:18" x14ac:dyDescent="0.2">
      <c r="B48" s="13" t="s">
        <v>121</v>
      </c>
    </row>
    <row r="49" spans="2:14" x14ac:dyDescent="0.2">
      <c r="B49" s="13" t="s">
        <v>120</v>
      </c>
    </row>
    <row r="50" spans="2:14" x14ac:dyDescent="0.2">
      <c r="B50" s="91" t="s">
        <v>119</v>
      </c>
    </row>
    <row r="53" spans="2:14" x14ac:dyDescent="0.2">
      <c r="C53" s="91"/>
      <c r="D53" s="91"/>
      <c r="E53" s="91"/>
      <c r="F53" s="91"/>
      <c r="G53" s="91"/>
      <c r="H53" s="91"/>
      <c r="I53" s="91"/>
      <c r="J53" s="91"/>
      <c r="K53" s="91"/>
      <c r="L53" s="91"/>
      <c r="M53" s="91"/>
      <c r="N53" s="91"/>
    </row>
  </sheetData>
  <mergeCells count="3">
    <mergeCell ref="R1:R3"/>
    <mergeCell ref="P1:P3"/>
    <mergeCell ref="Q1:Q3"/>
  </mergeCells>
  <hyperlinks>
    <hyperlink ref="A1" location="Sommaire!A1" display="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3" sqref="F33"/>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workbookViewId="0">
      <selection sqref="A1:D68"/>
    </sheetView>
  </sheetViews>
  <sheetFormatPr baseColWidth="10" defaultRowHeight="15" x14ac:dyDescent="0.25"/>
  <sheetData>
    <row r="1" spans="1:16" x14ac:dyDescent="0.25">
      <c r="B1" t="s">
        <v>187</v>
      </c>
      <c r="C1" t="s">
        <v>186</v>
      </c>
      <c r="D1" t="s">
        <v>185</v>
      </c>
    </row>
    <row r="2" spans="1:16" x14ac:dyDescent="0.25">
      <c r="A2" t="s">
        <v>184</v>
      </c>
      <c r="B2" s="108">
        <v>-8.7008498859557221E-2</v>
      </c>
      <c r="C2" s="108">
        <v>6.2989492962066962E-3</v>
      </c>
      <c r="D2" s="108">
        <v>-8.0709549563350524E-2</v>
      </c>
    </row>
    <row r="3" spans="1:16" x14ac:dyDescent="0.25">
      <c r="A3" t="s">
        <v>183</v>
      </c>
      <c r="B3" s="108">
        <v>-8.7511029694921083E-2</v>
      </c>
      <c r="C3" s="108">
        <v>6.1071545434019468E-3</v>
      </c>
      <c r="D3" s="108">
        <v>-8.1403875151519131E-2</v>
      </c>
    </row>
    <row r="4" spans="1:16" x14ac:dyDescent="0.25">
      <c r="A4" t="s">
        <v>182</v>
      </c>
      <c r="B4" s="108">
        <v>-8.4743817035065297E-2</v>
      </c>
      <c r="C4" s="108">
        <v>5.9123528718615318E-3</v>
      </c>
      <c r="D4" s="108">
        <v>-7.883146416320376E-2</v>
      </c>
      <c r="F4" s="75"/>
      <c r="G4" s="75"/>
      <c r="H4" s="75"/>
      <c r="I4" s="75"/>
      <c r="J4" s="75"/>
      <c r="K4" s="75"/>
      <c r="L4" s="75"/>
      <c r="M4" s="75"/>
      <c r="N4" s="75"/>
      <c r="O4" s="75"/>
      <c r="P4" s="75"/>
    </row>
    <row r="5" spans="1:16" x14ac:dyDescent="0.25">
      <c r="A5" t="s">
        <v>181</v>
      </c>
      <c r="B5" s="108">
        <v>-7.7235987549378882E-2</v>
      </c>
      <c r="C5" s="108">
        <v>5.8001867181549987E-3</v>
      </c>
      <c r="D5" s="108">
        <v>-7.1435800831223889E-2</v>
      </c>
      <c r="F5" s="75"/>
      <c r="G5" s="75"/>
      <c r="H5" s="75"/>
      <c r="I5" s="75"/>
      <c r="J5" s="75"/>
      <c r="K5" s="75"/>
      <c r="L5" s="75"/>
      <c r="M5" s="75"/>
      <c r="N5" s="75"/>
      <c r="O5" s="75"/>
      <c r="P5" s="75"/>
    </row>
    <row r="6" spans="1:16" x14ac:dyDescent="0.25">
      <c r="A6" t="s">
        <v>180</v>
      </c>
      <c r="B6" s="108">
        <v>-6.9159751364800848E-2</v>
      </c>
      <c r="C6" s="108">
        <v>5.6249299902791372E-3</v>
      </c>
      <c r="D6" s="108">
        <v>-6.3534821374521711E-2</v>
      </c>
      <c r="F6" s="75"/>
      <c r="G6" s="110" t="s">
        <v>179</v>
      </c>
      <c r="H6" s="75"/>
      <c r="I6" s="75"/>
      <c r="J6" s="75"/>
      <c r="K6" s="75"/>
      <c r="L6" s="75"/>
      <c r="M6" s="75"/>
      <c r="N6" s="75"/>
      <c r="O6" s="75"/>
      <c r="P6" s="75"/>
    </row>
    <row r="7" spans="1:16" x14ac:dyDescent="0.25">
      <c r="A7" t="s">
        <v>178</v>
      </c>
      <c r="B7" s="108">
        <v>-6.0594649465534736E-2</v>
      </c>
      <c r="C7" s="108">
        <v>5.7837716148984039E-3</v>
      </c>
      <c r="D7" s="108">
        <v>-5.4810877850636333E-2</v>
      </c>
      <c r="F7" s="75"/>
      <c r="G7" s="75"/>
      <c r="H7" s="75"/>
      <c r="I7" s="75"/>
      <c r="J7" s="75"/>
      <c r="K7" s="75"/>
      <c r="L7" s="75"/>
      <c r="M7" s="75"/>
      <c r="N7" s="75"/>
      <c r="O7" s="75"/>
      <c r="P7" s="75"/>
    </row>
    <row r="8" spans="1:16" x14ac:dyDescent="0.25">
      <c r="A8" t="s">
        <v>177</v>
      </c>
      <c r="B8" s="108">
        <v>-6.6360514995128531E-2</v>
      </c>
      <c r="C8" s="108">
        <v>5.6532477836781225E-3</v>
      </c>
      <c r="D8" s="108">
        <v>-6.0707267211450408E-2</v>
      </c>
      <c r="F8" s="75"/>
      <c r="G8" s="75"/>
      <c r="H8" s="75"/>
      <c r="I8" s="75"/>
      <c r="J8" s="75"/>
      <c r="K8" s="75"/>
      <c r="L8" s="75"/>
      <c r="M8" s="75"/>
      <c r="N8" s="75"/>
      <c r="O8" s="75"/>
      <c r="P8" s="75"/>
    </row>
    <row r="9" spans="1:16" x14ac:dyDescent="0.25">
      <c r="A9" t="s">
        <v>176</v>
      </c>
      <c r="B9" s="108">
        <v>-6.2818664458288306E-2</v>
      </c>
      <c r="C9" s="108">
        <v>5.5721930322597483E-3</v>
      </c>
      <c r="D9" s="108">
        <v>-5.724647142602856E-2</v>
      </c>
      <c r="F9" s="75"/>
      <c r="G9" s="75"/>
      <c r="H9" s="75"/>
      <c r="I9" s="75"/>
      <c r="J9" s="75"/>
      <c r="K9" s="75"/>
      <c r="L9" s="75"/>
      <c r="M9" s="75"/>
      <c r="N9" s="75"/>
      <c r="O9" s="75"/>
      <c r="P9" s="75"/>
    </row>
    <row r="10" spans="1:16" x14ac:dyDescent="0.25">
      <c r="A10" t="s">
        <v>175</v>
      </c>
      <c r="B10" s="108">
        <v>-6.0014703717101381E-2</v>
      </c>
      <c r="C10" s="108">
        <v>5.7104892953648784E-3</v>
      </c>
      <c r="D10" s="108">
        <v>-5.4304214421736503E-2</v>
      </c>
      <c r="F10" s="75"/>
      <c r="G10" s="75"/>
      <c r="H10" s="75"/>
      <c r="I10" s="75"/>
      <c r="J10" s="75"/>
      <c r="K10" s="75"/>
      <c r="L10" s="75"/>
      <c r="M10" s="75"/>
      <c r="N10" s="75"/>
      <c r="O10" s="75"/>
      <c r="P10" s="75"/>
    </row>
    <row r="11" spans="1:16" x14ac:dyDescent="0.25">
      <c r="A11" t="s">
        <v>174</v>
      </c>
      <c r="B11" s="108">
        <v>-5.8293983293280699E-2</v>
      </c>
      <c r="C11" s="108">
        <v>5.5914353471530776E-3</v>
      </c>
      <c r="D11" s="108">
        <v>-5.2702547946127623E-2</v>
      </c>
      <c r="F11" s="75"/>
      <c r="G11" s="75"/>
      <c r="H11" s="75"/>
      <c r="I11" s="75"/>
      <c r="J11" s="75"/>
      <c r="K11" s="75"/>
      <c r="L11" s="75"/>
      <c r="M11" s="75"/>
      <c r="N11" s="75"/>
      <c r="O11" s="75"/>
      <c r="P11" s="75"/>
    </row>
    <row r="12" spans="1:16" x14ac:dyDescent="0.25">
      <c r="A12" t="s">
        <v>173</v>
      </c>
      <c r="B12" s="108">
        <v>-5.8362334299061437E-2</v>
      </c>
      <c r="C12" s="108">
        <v>5.1675131441919174E-3</v>
      </c>
      <c r="D12" s="108">
        <v>-5.3194821154869523E-2</v>
      </c>
      <c r="F12" s="75"/>
      <c r="G12" s="75"/>
      <c r="H12" s="75"/>
      <c r="I12" s="75"/>
      <c r="J12" s="75"/>
      <c r="K12" s="75"/>
      <c r="L12" s="75"/>
      <c r="M12" s="75"/>
      <c r="N12" s="75"/>
      <c r="O12" s="75"/>
      <c r="P12" s="75"/>
    </row>
    <row r="13" spans="1:16" x14ac:dyDescent="0.25">
      <c r="A13" t="s">
        <v>172</v>
      </c>
      <c r="B13" s="108">
        <v>-5.8532776471963976E-2</v>
      </c>
      <c r="C13" s="108">
        <v>4.7512898418821184E-3</v>
      </c>
      <c r="D13" s="108">
        <v>-5.3781486630081858E-2</v>
      </c>
      <c r="F13" s="75"/>
      <c r="G13" s="75"/>
      <c r="H13" s="75"/>
      <c r="I13" s="75"/>
      <c r="J13" s="75"/>
      <c r="K13" s="75"/>
      <c r="L13" s="75"/>
      <c r="M13" s="75"/>
      <c r="N13" s="75"/>
      <c r="O13" s="75"/>
      <c r="P13" s="75"/>
    </row>
    <row r="14" spans="1:16" x14ac:dyDescent="0.25">
      <c r="A14" t="s">
        <v>171</v>
      </c>
      <c r="B14" s="108">
        <v>-5.3712705763269628E-2</v>
      </c>
      <c r="C14" s="108">
        <v>4.141711861762298E-3</v>
      </c>
      <c r="D14" s="108">
        <v>-4.9570993901507328E-2</v>
      </c>
      <c r="F14" s="75"/>
      <c r="G14" s="75"/>
      <c r="H14" s="75"/>
      <c r="I14" s="75"/>
      <c r="J14" s="75"/>
      <c r="K14" s="75"/>
      <c r="L14" s="75"/>
      <c r="M14" s="75"/>
      <c r="N14" s="75"/>
      <c r="O14" s="75"/>
      <c r="P14" s="75"/>
    </row>
    <row r="15" spans="1:16" x14ac:dyDescent="0.25">
      <c r="A15" t="s">
        <v>170</v>
      </c>
      <c r="B15" s="108">
        <v>-6.0117757926881892E-2</v>
      </c>
      <c r="C15" s="108">
        <v>3.6916801449600328E-3</v>
      </c>
      <c r="D15" s="108">
        <v>-5.6426077781921859E-2</v>
      </c>
      <c r="F15" s="75"/>
      <c r="G15" s="75"/>
      <c r="H15" s="75"/>
      <c r="I15" s="75"/>
      <c r="J15" s="75"/>
      <c r="K15" s="75"/>
      <c r="L15" s="75"/>
      <c r="M15" s="75"/>
      <c r="N15" s="75"/>
      <c r="O15" s="75"/>
      <c r="P15" s="75"/>
    </row>
    <row r="16" spans="1:16" x14ac:dyDescent="0.25">
      <c r="A16" t="s">
        <v>169</v>
      </c>
      <c r="B16" s="108">
        <v>-6.183123930462877E-2</v>
      </c>
      <c r="C16" s="108">
        <v>3.3636549484525667E-3</v>
      </c>
      <c r="D16" s="108">
        <v>-5.8467584356176203E-2</v>
      </c>
      <c r="F16" s="75"/>
      <c r="G16" s="75"/>
      <c r="H16" s="75"/>
      <c r="I16" s="75"/>
      <c r="J16" s="75"/>
      <c r="K16" s="75"/>
      <c r="L16" s="75"/>
      <c r="M16" s="75"/>
      <c r="N16" s="75"/>
      <c r="O16" s="75"/>
      <c r="P16" s="75"/>
    </row>
    <row r="17" spans="1:16" x14ac:dyDescent="0.25">
      <c r="A17" t="s">
        <v>168</v>
      </c>
      <c r="B17" s="108">
        <v>-7.7233456761194128E-2</v>
      </c>
      <c r="C17" s="108">
        <v>2.8998806279290227E-3</v>
      </c>
      <c r="D17" s="108">
        <v>-7.4333576133265106E-2</v>
      </c>
      <c r="F17" s="75"/>
      <c r="G17" s="75"/>
      <c r="H17" s="75"/>
      <c r="I17" s="75"/>
      <c r="J17" s="75"/>
      <c r="K17" s="75"/>
      <c r="L17" s="75"/>
      <c r="M17" s="75"/>
      <c r="N17" s="75"/>
      <c r="O17" s="75"/>
      <c r="P17" s="75"/>
    </row>
    <row r="18" spans="1:16" x14ac:dyDescent="0.25">
      <c r="A18" t="s">
        <v>167</v>
      </c>
      <c r="B18" s="108">
        <v>-9.1794677156705987E-2</v>
      </c>
      <c r="C18" s="108">
        <v>3.0840118959149362E-3</v>
      </c>
      <c r="D18" s="108">
        <v>-8.871066526079105E-2</v>
      </c>
      <c r="F18" s="75"/>
      <c r="G18" s="75"/>
      <c r="H18" s="75"/>
      <c r="I18" s="75"/>
      <c r="J18" s="75"/>
      <c r="K18" s="75"/>
      <c r="L18" s="75"/>
      <c r="M18" s="75"/>
      <c r="N18" s="75"/>
      <c r="O18" s="75"/>
      <c r="P18" s="75"/>
    </row>
    <row r="19" spans="1:16" x14ac:dyDescent="0.25">
      <c r="A19" t="s">
        <v>166</v>
      </c>
      <c r="B19" s="108">
        <v>-8.7436241992653541E-2</v>
      </c>
      <c r="C19" s="108">
        <v>3.3418825099551311E-3</v>
      </c>
      <c r="D19" s="108">
        <v>-8.4094359482698416E-2</v>
      </c>
      <c r="F19" s="75"/>
      <c r="G19" s="75"/>
      <c r="H19" s="75"/>
      <c r="I19" s="75"/>
      <c r="J19" s="75"/>
      <c r="K19" s="75"/>
      <c r="L19" s="75"/>
      <c r="M19" s="75"/>
      <c r="N19" s="75"/>
      <c r="O19" s="75"/>
      <c r="P19" s="75"/>
    </row>
    <row r="20" spans="1:16" x14ac:dyDescent="0.25">
      <c r="A20" t="s">
        <v>165</v>
      </c>
      <c r="B20" s="108">
        <v>-8.2666782412941772E-2</v>
      </c>
      <c r="C20" s="108">
        <v>3.5537864028057139E-3</v>
      </c>
      <c r="D20" s="108">
        <v>-7.9112996010136064E-2</v>
      </c>
      <c r="F20" s="75"/>
      <c r="G20" s="75"/>
      <c r="H20" s="75"/>
      <c r="I20" s="75"/>
      <c r="J20" s="75"/>
      <c r="K20" s="75"/>
      <c r="L20" s="75"/>
      <c r="M20" s="75"/>
      <c r="N20" s="75"/>
      <c r="O20" s="75"/>
      <c r="P20" s="75"/>
    </row>
    <row r="21" spans="1:16" x14ac:dyDescent="0.25">
      <c r="A21" t="s">
        <v>164</v>
      </c>
      <c r="B21" s="108">
        <v>-7.4315967280710521E-2</v>
      </c>
      <c r="C21" s="108">
        <v>3.1269270237568548E-3</v>
      </c>
      <c r="D21" s="108">
        <v>-7.1189040256953662E-2</v>
      </c>
      <c r="F21" s="75"/>
      <c r="G21" s="75"/>
      <c r="H21" s="75"/>
      <c r="I21" s="75"/>
      <c r="J21" s="75"/>
      <c r="K21" s="75"/>
      <c r="L21" s="75"/>
      <c r="M21" s="75"/>
      <c r="N21" s="75"/>
      <c r="O21" s="75"/>
      <c r="P21" s="75"/>
    </row>
    <row r="22" spans="1:16" x14ac:dyDescent="0.25">
      <c r="A22" t="s">
        <v>163</v>
      </c>
      <c r="B22" s="108">
        <v>-7.1139314325395192E-2</v>
      </c>
      <c r="C22" s="108">
        <v>3.084770691417044E-3</v>
      </c>
      <c r="D22" s="108">
        <v>-6.8054543633978143E-2</v>
      </c>
      <c r="F22" s="75"/>
      <c r="G22" s="75"/>
      <c r="H22" s="75"/>
      <c r="I22" s="75"/>
      <c r="J22" s="75"/>
      <c r="K22" s="75"/>
      <c r="L22" s="75"/>
      <c r="M22" s="75"/>
      <c r="N22" s="75"/>
      <c r="O22" s="75"/>
      <c r="P22" s="75"/>
    </row>
    <row r="23" spans="1:16" x14ac:dyDescent="0.25">
      <c r="A23" t="s">
        <v>162</v>
      </c>
      <c r="B23" s="108">
        <v>-6.9457594937645445E-2</v>
      </c>
      <c r="C23" s="108">
        <v>2.9002753498220128E-3</v>
      </c>
      <c r="D23" s="108">
        <v>-6.6557319587823432E-2</v>
      </c>
      <c r="F23" s="75"/>
      <c r="G23" s="75"/>
      <c r="H23" s="75"/>
      <c r="I23" s="75"/>
      <c r="J23" s="75"/>
      <c r="K23" s="75"/>
      <c r="L23" s="75"/>
      <c r="M23" s="75"/>
      <c r="N23" s="75"/>
      <c r="O23" s="75"/>
      <c r="P23" s="75"/>
    </row>
    <row r="24" spans="1:16" x14ac:dyDescent="0.25">
      <c r="A24" t="s">
        <v>161</v>
      </c>
      <c r="B24" s="108">
        <v>-6.3988725146266426E-2</v>
      </c>
      <c r="C24" s="108">
        <v>2.8017658809288016E-3</v>
      </c>
      <c r="D24" s="108">
        <v>-6.1186959265337626E-2</v>
      </c>
      <c r="F24" s="75"/>
      <c r="G24" s="75"/>
      <c r="H24" s="75"/>
      <c r="I24" s="75"/>
      <c r="J24" s="75"/>
      <c r="K24" s="75"/>
      <c r="L24" s="75"/>
      <c r="M24" s="75"/>
      <c r="N24" s="75"/>
      <c r="O24" s="75"/>
      <c r="P24" s="75"/>
    </row>
    <row r="25" spans="1:16" x14ac:dyDescent="0.25">
      <c r="A25" t="s">
        <v>160</v>
      </c>
      <c r="B25" s="108">
        <v>-5.9426914908595127E-2</v>
      </c>
      <c r="C25" s="108">
        <v>2.3772985596278544E-3</v>
      </c>
      <c r="D25" s="108">
        <v>-5.7049616348967269E-2</v>
      </c>
      <c r="F25" s="75"/>
      <c r="G25" s="75"/>
      <c r="H25" s="75"/>
      <c r="I25" s="75"/>
      <c r="J25" s="75"/>
      <c r="K25" s="75"/>
      <c r="L25" s="75"/>
      <c r="M25" s="75"/>
      <c r="N25" s="75"/>
      <c r="O25" s="75"/>
      <c r="P25" s="75"/>
    </row>
    <row r="26" spans="1:16" x14ac:dyDescent="0.25">
      <c r="A26" t="s">
        <v>159</v>
      </c>
      <c r="B26" s="108">
        <v>-5.2019684788170678E-2</v>
      </c>
      <c r="C26" s="108">
        <v>2.433769527862264E-3</v>
      </c>
      <c r="D26" s="108">
        <v>-4.9585915260308415E-2</v>
      </c>
      <c r="F26" s="75"/>
      <c r="G26" s="75"/>
      <c r="H26" s="75"/>
      <c r="I26" s="75"/>
      <c r="J26" s="75"/>
      <c r="K26" s="75"/>
      <c r="L26" s="75"/>
      <c r="M26" s="75"/>
      <c r="N26" s="75"/>
      <c r="O26" s="75"/>
      <c r="P26" s="75"/>
    </row>
    <row r="27" spans="1:16" x14ac:dyDescent="0.25">
      <c r="A27" t="s">
        <v>158</v>
      </c>
      <c r="B27" s="108">
        <v>-5.3502735814207614E-2</v>
      </c>
      <c r="C27" s="108">
        <v>2.4468672692912821E-3</v>
      </c>
      <c r="D27" s="108">
        <v>-5.1055868544916332E-2</v>
      </c>
      <c r="F27" s="75"/>
      <c r="G27" s="75"/>
      <c r="H27" s="75"/>
      <c r="I27" s="75"/>
      <c r="J27" s="75"/>
      <c r="K27" s="75"/>
      <c r="L27" s="75"/>
      <c r="M27" s="75"/>
      <c r="N27" s="75"/>
      <c r="O27" s="75"/>
      <c r="P27" s="75"/>
    </row>
    <row r="28" spans="1:16" x14ac:dyDescent="0.25">
      <c r="A28" t="s">
        <v>157</v>
      </c>
      <c r="B28" s="108">
        <v>-5.0638933367135375E-2</v>
      </c>
      <c r="C28" s="108">
        <v>2.5428644939184536E-3</v>
      </c>
      <c r="D28" s="108">
        <v>-4.8096068873216921E-2</v>
      </c>
      <c r="F28" s="75"/>
      <c r="G28" s="75"/>
      <c r="H28" s="75"/>
      <c r="I28" s="75"/>
      <c r="J28" s="75"/>
      <c r="K28" s="75"/>
      <c r="L28" s="75"/>
      <c r="M28" s="75"/>
      <c r="N28" s="75"/>
      <c r="O28" s="75"/>
      <c r="P28" s="75"/>
    </row>
    <row r="29" spans="1:16" x14ac:dyDescent="0.25">
      <c r="A29" t="s">
        <v>156</v>
      </c>
      <c r="B29" s="108">
        <v>-4.8330544838860935E-2</v>
      </c>
      <c r="C29" s="108">
        <v>2.8067375804472607E-3</v>
      </c>
      <c r="D29" s="108">
        <v>-4.5523807258413672E-2</v>
      </c>
      <c r="F29" s="75"/>
      <c r="G29" s="109" t="s">
        <v>155</v>
      </c>
      <c r="H29" s="75"/>
      <c r="I29" s="75"/>
      <c r="J29" s="75"/>
      <c r="K29" s="75"/>
      <c r="L29" s="75"/>
      <c r="M29" s="75"/>
      <c r="N29" s="75"/>
      <c r="O29" s="75"/>
      <c r="P29" s="75"/>
    </row>
    <row r="30" spans="1:16" x14ac:dyDescent="0.25">
      <c r="A30" t="s">
        <v>154</v>
      </c>
      <c r="B30" s="108">
        <v>-4.7199077827705965E-2</v>
      </c>
      <c r="C30" s="108">
        <v>2.8239598763575295E-3</v>
      </c>
      <c r="D30" s="108">
        <v>-4.4375117951348436E-2</v>
      </c>
      <c r="F30" s="75"/>
      <c r="G30" s="109" t="s">
        <v>153</v>
      </c>
      <c r="H30" s="75"/>
      <c r="I30" s="75"/>
      <c r="J30" s="75"/>
      <c r="K30" s="75"/>
      <c r="L30" s="75"/>
      <c r="M30" s="75"/>
      <c r="N30" s="75"/>
      <c r="O30" s="75"/>
      <c r="P30" s="75"/>
    </row>
    <row r="31" spans="1:16" x14ac:dyDescent="0.25">
      <c r="A31" t="s">
        <v>152</v>
      </c>
      <c r="B31" s="108">
        <v>-4.752270863590994E-2</v>
      </c>
      <c r="C31" s="108">
        <v>3.0562325989433058E-3</v>
      </c>
      <c r="D31" s="108">
        <v>-4.4466476036966636E-2</v>
      </c>
      <c r="G31" s="75"/>
      <c r="H31" s="75"/>
      <c r="I31" s="75"/>
      <c r="J31" s="75"/>
      <c r="K31" s="75"/>
      <c r="L31" s="75"/>
      <c r="M31" s="75"/>
      <c r="N31" s="75"/>
      <c r="O31" s="75"/>
      <c r="P31" s="75"/>
    </row>
    <row r="32" spans="1:16" x14ac:dyDescent="0.25">
      <c r="A32" t="s">
        <v>151</v>
      </c>
      <c r="B32" s="108">
        <v>-4.3266430719362738E-2</v>
      </c>
      <c r="C32" s="108">
        <v>3.4475305550238826E-3</v>
      </c>
      <c r="D32" s="108">
        <v>-3.9818900164338852E-2</v>
      </c>
    </row>
    <row r="33" spans="1:4" x14ac:dyDescent="0.25">
      <c r="A33" t="s">
        <v>150</v>
      </c>
      <c r="B33" s="108">
        <v>-4.33866645802208E-2</v>
      </c>
      <c r="C33" s="108">
        <v>3.6561041197840207E-3</v>
      </c>
      <c r="D33" s="108">
        <v>-3.9730560460436777E-2</v>
      </c>
    </row>
    <row r="34" spans="1:4" x14ac:dyDescent="0.25">
      <c r="A34" t="s">
        <v>149</v>
      </c>
      <c r="B34" s="108">
        <v>-4.30655925614895E-2</v>
      </c>
      <c r="C34" s="108">
        <v>3.9022160264702865E-3</v>
      </c>
      <c r="D34" s="108">
        <v>-3.9163376535019216E-2</v>
      </c>
    </row>
    <row r="35" spans="1:4" x14ac:dyDescent="0.25">
      <c r="A35" t="s">
        <v>148</v>
      </c>
      <c r="B35" s="108">
        <v>-3.3990000172162388E-2</v>
      </c>
      <c r="C35" s="108">
        <v>3.9231912819751935E-3</v>
      </c>
      <c r="D35" s="108">
        <v>-3.0066808890187195E-2</v>
      </c>
    </row>
    <row r="36" spans="1:4" x14ac:dyDescent="0.25">
      <c r="A36" t="s">
        <v>147</v>
      </c>
      <c r="B36" s="108">
        <v>-3.4846457505734604E-2</v>
      </c>
      <c r="C36" s="108">
        <v>3.9188173495730292E-3</v>
      </c>
      <c r="D36" s="108">
        <v>-3.0927640156161576E-2</v>
      </c>
    </row>
    <row r="37" spans="1:4" x14ac:dyDescent="0.25">
      <c r="A37" t="s">
        <v>146</v>
      </c>
      <c r="B37" s="108">
        <v>-3.1216988415843819E-2</v>
      </c>
      <c r="C37" s="108">
        <v>3.8093418582169263E-3</v>
      </c>
      <c r="D37" s="108">
        <v>-2.7407646557626893E-2</v>
      </c>
    </row>
    <row r="38" spans="1:4" x14ac:dyDescent="0.25">
      <c r="A38" t="s">
        <v>145</v>
      </c>
      <c r="B38" s="108">
        <v>-3.1318164905129169E-2</v>
      </c>
      <c r="C38" s="108">
        <v>3.5671347583673312E-3</v>
      </c>
      <c r="D38" s="108">
        <v>-2.7751030146761838E-2</v>
      </c>
    </row>
    <row r="39" spans="1:4" x14ac:dyDescent="0.25">
      <c r="A39" t="s">
        <v>144</v>
      </c>
      <c r="B39" s="108">
        <v>-3.022981313091147E-2</v>
      </c>
      <c r="C39" s="108">
        <v>3.2790497325890619E-3</v>
      </c>
      <c r="D39" s="108">
        <v>-2.6950763398322409E-2</v>
      </c>
    </row>
    <row r="40" spans="1:4" x14ac:dyDescent="0.25">
      <c r="A40" t="s">
        <v>143</v>
      </c>
      <c r="B40" s="108">
        <v>-2.3365747229356221E-2</v>
      </c>
      <c r="C40" s="108">
        <v>3.0716361966672961E-3</v>
      </c>
      <c r="D40" s="108">
        <v>-2.0294111032688925E-2</v>
      </c>
    </row>
    <row r="41" spans="1:4" x14ac:dyDescent="0.25">
      <c r="A41" t="s">
        <v>142</v>
      </c>
      <c r="B41" s="108">
        <v>-2.23867753470934E-2</v>
      </c>
      <c r="C41" s="108">
        <v>3.2633059184650577E-3</v>
      </c>
      <c r="D41" s="108">
        <v>-1.9123469428628342E-2</v>
      </c>
    </row>
    <row r="42" spans="1:4" x14ac:dyDescent="0.25">
      <c r="A42" t="s">
        <v>141</v>
      </c>
      <c r="B42" s="108">
        <v>-1.6928426443217175E-2</v>
      </c>
      <c r="C42" s="108">
        <v>3.2699936766612805E-3</v>
      </c>
      <c r="D42" s="108">
        <v>-1.3658432766555893E-2</v>
      </c>
    </row>
    <row r="43" spans="1:4" x14ac:dyDescent="0.25">
      <c r="A43" t="s">
        <v>140</v>
      </c>
      <c r="B43" s="108">
        <v>-1.8408853736247285E-2</v>
      </c>
      <c r="C43" s="108">
        <v>3.3031753603558187E-3</v>
      </c>
      <c r="D43" s="108">
        <v>-1.5105678375891466E-2</v>
      </c>
    </row>
    <row r="44" spans="1:4" x14ac:dyDescent="0.25">
      <c r="A44" t="s">
        <v>139</v>
      </c>
      <c r="B44" s="108">
        <v>-1.638557834242238E-2</v>
      </c>
      <c r="C44" s="108">
        <v>3.4836989805199095E-3</v>
      </c>
      <c r="D44" s="108">
        <v>-1.2901879361902471E-2</v>
      </c>
    </row>
    <row r="45" spans="1:4" x14ac:dyDescent="0.25">
      <c r="A45" t="s">
        <v>138</v>
      </c>
      <c r="B45" s="108">
        <v>-1.646873069208489E-2</v>
      </c>
      <c r="C45" s="108">
        <v>3.3431879187773043E-3</v>
      </c>
      <c r="D45" s="108">
        <v>-1.3125542773307585E-2</v>
      </c>
    </row>
    <row r="46" spans="1:4" x14ac:dyDescent="0.25">
      <c r="A46" t="s">
        <v>137</v>
      </c>
      <c r="B46" s="108">
        <v>-9.5366745210478353E-3</v>
      </c>
      <c r="C46" s="108">
        <v>3.5035534205406747E-3</v>
      </c>
      <c r="D46" s="108">
        <v>-6.0331211005071606E-3</v>
      </c>
    </row>
    <row r="47" spans="1:4" x14ac:dyDescent="0.25">
      <c r="A47" t="s">
        <v>136</v>
      </c>
      <c r="B47" s="108">
        <v>-1.3845177620467773E-2</v>
      </c>
      <c r="C47" s="108">
        <v>3.2383646607062316E-3</v>
      </c>
      <c r="D47" s="108">
        <v>-1.0606812959761541E-2</v>
      </c>
    </row>
    <row r="48" spans="1:4" x14ac:dyDescent="0.25">
      <c r="A48" t="s">
        <v>135</v>
      </c>
      <c r="B48" s="108">
        <v>-1.3653031024854337E-2</v>
      </c>
      <c r="C48" s="108">
        <v>2.6630076590609562E-3</v>
      </c>
      <c r="D48" s="108">
        <v>-1.099002336579338E-2</v>
      </c>
    </row>
    <row r="49" spans="1:4" x14ac:dyDescent="0.25">
      <c r="A49" t="s">
        <v>134</v>
      </c>
      <c r="B49" s="108">
        <v>-9.7219814334092956E-3</v>
      </c>
      <c r="C49" s="108">
        <v>1.7184126389019527E-3</v>
      </c>
      <c r="D49" s="108">
        <v>-8.0035687945073427E-3</v>
      </c>
    </row>
    <row r="50" spans="1:4" x14ac:dyDescent="0.25">
      <c r="A50" t="s">
        <v>133</v>
      </c>
      <c r="B50" s="108">
        <v>-4.9003152297517234E-3</v>
      </c>
      <c r="C50" s="108">
        <v>7.455954613816494E-4</v>
      </c>
      <c r="D50" s="108">
        <v>-4.1547197683700736E-3</v>
      </c>
    </row>
    <row r="51" spans="1:4" x14ac:dyDescent="0.25">
      <c r="A51" t="s">
        <v>132</v>
      </c>
      <c r="B51" s="108">
        <v>9.2197026284094067E-4</v>
      </c>
      <c r="C51" s="108">
        <v>-2.3921112113082913E-5</v>
      </c>
      <c r="D51" s="108">
        <v>8.9804915072785776E-4</v>
      </c>
    </row>
    <row r="52" spans="1:4" x14ac:dyDescent="0.25">
      <c r="A52" t="s">
        <v>131</v>
      </c>
      <c r="B52" s="108">
        <v>3.5777097747742171E-3</v>
      </c>
      <c r="C52" s="108">
        <v>-2.3890050165056127E-4</v>
      </c>
      <c r="D52" s="108">
        <v>3.3388092731236559E-3</v>
      </c>
    </row>
    <row r="53" spans="1:4" x14ac:dyDescent="0.25">
      <c r="A53" t="s">
        <v>130</v>
      </c>
      <c r="B53" s="108">
        <v>8.4678452134556784E-3</v>
      </c>
      <c r="C53" s="108">
        <v>-3.4437127409664436E-4</v>
      </c>
      <c r="D53" s="108">
        <v>8.1234739393590341E-3</v>
      </c>
    </row>
    <row r="54" spans="1:4" x14ac:dyDescent="0.25">
      <c r="A54" t="s">
        <v>129</v>
      </c>
      <c r="B54" s="108">
        <v>2.546164258917297E-3</v>
      </c>
      <c r="C54" s="108">
        <v>-1.5946057848584467E-4</v>
      </c>
      <c r="D54" s="108">
        <v>2.3867036804314521E-3</v>
      </c>
    </row>
    <row r="55" spans="1:4" x14ac:dyDescent="0.25">
      <c r="A55" t="s">
        <v>128</v>
      </c>
      <c r="B55" s="108">
        <v>3.1422499321742247E-3</v>
      </c>
      <c r="C55" s="108">
        <v>1.8011806163220899E-4</v>
      </c>
      <c r="D55" s="108">
        <v>3.3223679938064335E-3</v>
      </c>
    </row>
    <row r="56" spans="1:4" x14ac:dyDescent="0.25">
      <c r="A56" t="s">
        <v>127</v>
      </c>
      <c r="B56" s="108">
        <v>3.6056688433831786E-3</v>
      </c>
      <c r="C56" s="108">
        <v>5.4252199166084851E-4</v>
      </c>
      <c r="D56" s="108">
        <v>4.1481908350440274E-3</v>
      </c>
    </row>
    <row r="57" spans="1:4" x14ac:dyDescent="0.25">
      <c r="A57" t="s">
        <v>126</v>
      </c>
      <c r="B57" s="108">
        <v>9.6106744809148215E-3</v>
      </c>
      <c r="C57" s="108">
        <v>6.8734275971665457E-4</v>
      </c>
      <c r="D57" s="108">
        <v>1.0298017240631476E-2</v>
      </c>
    </row>
    <row r="58" spans="1:4" x14ac:dyDescent="0.25">
      <c r="A58" t="s">
        <v>71</v>
      </c>
      <c r="B58" s="108">
        <v>1.2400161662943505E-2</v>
      </c>
      <c r="C58" s="108">
        <v>4.9150287633539227E-4</v>
      </c>
      <c r="D58" s="108">
        <v>1.2891664539278898E-2</v>
      </c>
    </row>
    <row r="59" spans="1:4" x14ac:dyDescent="0.25">
      <c r="A59" t="s">
        <v>72</v>
      </c>
      <c r="B59" s="108">
        <v>1.6012650469550124E-2</v>
      </c>
      <c r="C59" s="108">
        <v>1.9097934786975045E-4</v>
      </c>
      <c r="D59" s="108">
        <v>1.6203629817419875E-2</v>
      </c>
    </row>
    <row r="60" spans="1:4" x14ac:dyDescent="0.25">
      <c r="A60" t="s">
        <v>73</v>
      </c>
      <c r="B60" s="108">
        <v>1.112477542166888E-2</v>
      </c>
      <c r="C60" s="108">
        <v>-2.3789856526501674E-5</v>
      </c>
      <c r="D60" s="108">
        <v>1.1100985565142378E-2</v>
      </c>
    </row>
    <row r="61" spans="1:4" x14ac:dyDescent="0.25">
      <c r="A61" t="s">
        <v>74</v>
      </c>
      <c r="B61" s="108">
        <v>0</v>
      </c>
      <c r="C61" s="108">
        <v>0</v>
      </c>
      <c r="D61" s="108">
        <v>0</v>
      </c>
    </row>
    <row r="62" spans="1:4" x14ac:dyDescent="0.25">
      <c r="A62" t="s">
        <v>75</v>
      </c>
      <c r="B62" s="108">
        <v>-2.7554291245148434E-2</v>
      </c>
      <c r="C62" s="108">
        <v>5.1522483764060859E-3</v>
      </c>
      <c r="D62" s="108">
        <v>-2.2402042868742349E-2</v>
      </c>
    </row>
    <row r="63" spans="1:4" x14ac:dyDescent="0.25">
      <c r="A63" t="s">
        <v>76</v>
      </c>
      <c r="B63" s="108">
        <v>2.5505192190870062E-2</v>
      </c>
      <c r="C63" s="108">
        <v>2.3584356987566061E-2</v>
      </c>
      <c r="D63" s="108">
        <v>4.9089549178436123E-2</v>
      </c>
    </row>
    <row r="64" spans="1:4" x14ac:dyDescent="0.25">
      <c r="A64" t="s">
        <v>77</v>
      </c>
      <c r="B64" s="108">
        <v>-3.8170839011125481E-3</v>
      </c>
      <c r="C64" s="108">
        <v>5.5217512620618376E-3</v>
      </c>
      <c r="D64" s="108">
        <v>1.7046673609492895E-3</v>
      </c>
    </row>
    <row r="65" spans="1:4" x14ac:dyDescent="0.25">
      <c r="A65" t="s">
        <v>78</v>
      </c>
      <c r="B65" s="108">
        <v>8.6036057919664007E-3</v>
      </c>
      <c r="C65" s="108">
        <v>1.4887280627317116E-2</v>
      </c>
      <c r="D65" s="108">
        <v>2.3490886419283517E-2</v>
      </c>
    </row>
    <row r="66" spans="1:4" x14ac:dyDescent="0.25">
      <c r="A66" t="s">
        <v>79</v>
      </c>
      <c r="B66" s="108">
        <v>8.8872921077372807E-3</v>
      </c>
      <c r="C66" s="108">
        <v>1.5891991962740184E-2</v>
      </c>
      <c r="D66" s="108">
        <v>2.4779284070477463E-2</v>
      </c>
    </row>
    <row r="67" spans="1:4" x14ac:dyDescent="0.25">
      <c r="A67" t="s">
        <v>80</v>
      </c>
      <c r="B67" s="108">
        <v>8.2241317503082886E-3</v>
      </c>
      <c r="C67" s="108">
        <v>1.3551205736661548E-2</v>
      </c>
      <c r="D67" s="108">
        <v>2.1775337486969838E-2</v>
      </c>
    </row>
    <row r="68" spans="1:4" x14ac:dyDescent="0.25">
      <c r="A68" t="s">
        <v>81</v>
      </c>
      <c r="B68" s="108">
        <v>-6.9210037673594089E-3</v>
      </c>
      <c r="C68" s="108">
        <v>1.1818074059165512E-3</v>
      </c>
      <c r="D68" s="108">
        <v>-5.7391963614428576E-3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zoomScaleNormal="100" workbookViewId="0">
      <selection activeCell="C21" sqref="C21"/>
    </sheetView>
  </sheetViews>
  <sheetFormatPr baseColWidth="10" defaultColWidth="9.140625" defaultRowHeight="15" x14ac:dyDescent="0.25"/>
  <cols>
    <col min="1" max="1" width="9.140625" customWidth="1"/>
    <col min="2" max="2" width="9.140625" style="65" customWidth="1"/>
    <col min="3" max="3" width="51.7109375" customWidth="1"/>
    <col min="14" max="15" width="9.140625" style="65"/>
  </cols>
  <sheetData>
    <row r="1" spans="1:19" x14ac:dyDescent="0.25">
      <c r="A1" s="88"/>
      <c r="D1" s="90" t="s">
        <v>118</v>
      </c>
      <c r="E1" s="90"/>
      <c r="F1" s="90"/>
      <c r="G1" s="90"/>
      <c r="H1" s="90"/>
      <c r="I1" s="90"/>
      <c r="J1" s="90"/>
      <c r="K1" s="90"/>
      <c r="L1" s="90"/>
      <c r="M1" s="90"/>
      <c r="S1" s="65"/>
    </row>
    <row r="2" spans="1:19" x14ac:dyDescent="0.25">
      <c r="A2" s="88"/>
      <c r="S2" s="65"/>
    </row>
    <row r="3" spans="1:19" x14ac:dyDescent="0.25">
      <c r="A3" s="88"/>
      <c r="S3" s="65"/>
    </row>
    <row r="4" spans="1:19" ht="30" x14ac:dyDescent="0.25">
      <c r="A4" s="88"/>
      <c r="F4" s="89" t="s">
        <v>110</v>
      </c>
      <c r="G4" s="89" t="s">
        <v>111</v>
      </c>
      <c r="H4" s="89" t="s">
        <v>109</v>
      </c>
      <c r="I4" s="89" t="s">
        <v>108</v>
      </c>
      <c r="J4" s="86"/>
      <c r="K4" s="86"/>
      <c r="L4" s="86"/>
      <c r="M4" s="86"/>
      <c r="S4" s="65"/>
    </row>
    <row r="5" spans="1:19" x14ac:dyDescent="0.25">
      <c r="A5" s="88"/>
      <c r="F5" s="87"/>
      <c r="G5" s="87"/>
      <c r="H5" s="87"/>
      <c r="I5" s="87"/>
      <c r="J5" s="86"/>
      <c r="K5" s="86"/>
      <c r="L5" s="86"/>
      <c r="M5" s="86"/>
      <c r="P5" s="76"/>
      <c r="S5" s="65"/>
    </row>
    <row r="6" spans="1:19" ht="13.5" customHeight="1" x14ac:dyDescent="0.25">
      <c r="A6" s="83"/>
      <c r="C6" s="74">
        <v>2018</v>
      </c>
      <c r="F6" s="82">
        <v>0.12534388342115102</v>
      </c>
      <c r="G6" s="82">
        <v>0.37873196726413022</v>
      </c>
      <c r="H6" s="82">
        <v>0.39702144186650523</v>
      </c>
      <c r="I6" s="82">
        <v>9.8902685969747647E-2</v>
      </c>
      <c r="J6" s="81">
        <f t="shared" ref="J6:K8" si="0">-F6</f>
        <v>-0.12534388342115102</v>
      </c>
      <c r="K6" s="80">
        <f t="shared" si="0"/>
        <v>-0.37873196726413022</v>
      </c>
      <c r="L6" s="80">
        <f t="shared" ref="L6:M10" si="1">H6</f>
        <v>0.39702144186650523</v>
      </c>
      <c r="M6" s="80">
        <f t="shared" si="1"/>
        <v>9.8902685969747647E-2</v>
      </c>
      <c r="N6" s="79"/>
      <c r="O6" s="68"/>
      <c r="P6" s="76"/>
      <c r="S6" s="65"/>
    </row>
    <row r="7" spans="1:19" x14ac:dyDescent="0.25">
      <c r="A7" s="83"/>
      <c r="C7" s="74" t="s">
        <v>117</v>
      </c>
      <c r="F7" s="85">
        <v>0.21137035399855603</v>
      </c>
      <c r="G7" s="85">
        <v>0.25756001303079451</v>
      </c>
      <c r="H7" s="85">
        <v>0.29473801151382772</v>
      </c>
      <c r="I7" s="85">
        <v>0.23633157528112464</v>
      </c>
      <c r="J7" s="81">
        <f t="shared" si="0"/>
        <v>-0.21137035399855603</v>
      </c>
      <c r="K7" s="80">
        <f t="shared" si="0"/>
        <v>-0.25756001303079451</v>
      </c>
      <c r="L7" s="80">
        <f t="shared" si="1"/>
        <v>0.29473801151382772</v>
      </c>
      <c r="M7" s="80">
        <f t="shared" si="1"/>
        <v>0.23633157528112464</v>
      </c>
      <c r="N7" s="79"/>
      <c r="O7" s="68"/>
      <c r="P7" s="76"/>
      <c r="S7" s="65"/>
    </row>
    <row r="8" spans="1:19" x14ac:dyDescent="0.25">
      <c r="A8" s="83"/>
      <c r="C8" s="74" t="s">
        <v>116</v>
      </c>
      <c r="F8" s="85">
        <v>0.24021483448796194</v>
      </c>
      <c r="G8" s="85">
        <v>0.27116167966872173</v>
      </c>
      <c r="H8" s="85">
        <v>0.28964746407847192</v>
      </c>
      <c r="I8" s="85">
        <v>0.19897597558914731</v>
      </c>
      <c r="J8" s="81">
        <f t="shared" si="0"/>
        <v>-0.24021483448796194</v>
      </c>
      <c r="K8" s="80">
        <f t="shared" si="0"/>
        <v>-0.27116167966872173</v>
      </c>
      <c r="L8" s="80">
        <f t="shared" si="1"/>
        <v>0.28964746407847192</v>
      </c>
      <c r="M8" s="80">
        <f t="shared" si="1"/>
        <v>0.19897597558914731</v>
      </c>
      <c r="N8" s="79"/>
      <c r="O8" s="68"/>
      <c r="P8" s="76"/>
      <c r="S8" s="65"/>
    </row>
    <row r="9" spans="1:19" x14ac:dyDescent="0.25">
      <c r="A9" s="83"/>
      <c r="C9" s="74" t="s">
        <v>115</v>
      </c>
      <c r="F9" s="85">
        <v>0.28600731711107574</v>
      </c>
      <c r="G9" s="85">
        <v>0.2669101809533711</v>
      </c>
      <c r="H9" s="85">
        <v>0.27460612864424899</v>
      </c>
      <c r="I9" s="84">
        <v>0.17247632711560698</v>
      </c>
      <c r="J9" s="81">
        <v>-0.28600731711107574</v>
      </c>
      <c r="K9" s="80">
        <f>-G9</f>
        <v>-0.2669101809533711</v>
      </c>
      <c r="L9" s="80">
        <f t="shared" si="1"/>
        <v>0.27460612864424899</v>
      </c>
      <c r="M9" s="80">
        <f t="shared" si="1"/>
        <v>0.17247632711560698</v>
      </c>
      <c r="N9" s="79"/>
      <c r="O9" s="68"/>
      <c r="P9" s="76"/>
      <c r="S9" s="65"/>
    </row>
    <row r="10" spans="1:19" x14ac:dyDescent="0.25">
      <c r="A10" s="83"/>
      <c r="C10" s="74" t="s">
        <v>114</v>
      </c>
      <c r="F10" s="82">
        <v>0.30871687471779752</v>
      </c>
      <c r="G10" s="82">
        <v>0.28767200966119871</v>
      </c>
      <c r="H10" s="82">
        <v>0.24555889935894437</v>
      </c>
      <c r="I10" s="82">
        <v>0.1580521700863623</v>
      </c>
      <c r="J10" s="81">
        <f>-F10</f>
        <v>-0.30871687471779752</v>
      </c>
      <c r="K10" s="80">
        <f>-G10</f>
        <v>-0.28767200966119871</v>
      </c>
      <c r="L10" s="80">
        <f t="shared" si="1"/>
        <v>0.24555889935894437</v>
      </c>
      <c r="M10" s="80">
        <f t="shared" si="1"/>
        <v>0.1580521700863623</v>
      </c>
      <c r="N10" s="79"/>
      <c r="O10" s="68"/>
      <c r="P10" s="76"/>
      <c r="S10" s="65"/>
    </row>
    <row r="11" spans="1:19" x14ac:dyDescent="0.25">
      <c r="P11" s="76"/>
      <c r="S11" s="65"/>
    </row>
    <row r="12" spans="1:19" x14ac:dyDescent="0.25">
      <c r="N12" s="76"/>
      <c r="O12" s="76"/>
      <c r="P12" s="76"/>
      <c r="S12" s="65"/>
    </row>
    <row r="13" spans="1:19" x14ac:dyDescent="0.25">
      <c r="N13" s="76"/>
      <c r="O13" s="76"/>
      <c r="P13" s="76"/>
      <c r="S13" s="65"/>
    </row>
    <row r="14" spans="1:19" x14ac:dyDescent="0.25">
      <c r="L14" s="76"/>
      <c r="M14" s="76"/>
      <c r="N14" s="76"/>
      <c r="O14" s="76"/>
      <c r="P14" s="76"/>
      <c r="S14" s="65"/>
    </row>
    <row r="15" spans="1:19" x14ac:dyDescent="0.25">
      <c r="L15" s="76"/>
      <c r="M15" s="76"/>
      <c r="N15" s="76"/>
      <c r="O15" s="76"/>
      <c r="P15" s="76"/>
      <c r="S15" s="65"/>
    </row>
    <row r="16" spans="1:19" x14ac:dyDescent="0.25">
      <c r="E16" s="78" t="s">
        <v>113</v>
      </c>
      <c r="F16" s="78"/>
      <c r="G16" s="78"/>
      <c r="H16" s="78"/>
      <c r="I16" s="78"/>
      <c r="J16" s="78"/>
      <c r="K16" s="78"/>
      <c r="L16" s="77"/>
      <c r="M16" s="77"/>
      <c r="N16" s="76"/>
      <c r="O16" s="76"/>
      <c r="P16" s="65"/>
      <c r="S16" s="65"/>
    </row>
    <row r="17" spans="1:19" x14ac:dyDescent="0.25">
      <c r="E17" s="78"/>
      <c r="F17" s="78" t="s">
        <v>112</v>
      </c>
      <c r="G17" s="78"/>
      <c r="H17" s="78"/>
      <c r="I17" s="78"/>
      <c r="J17" s="78"/>
      <c r="K17" s="78"/>
      <c r="L17" s="77"/>
      <c r="M17" s="77"/>
      <c r="N17" s="76"/>
      <c r="O17" s="76"/>
      <c r="S17" s="65"/>
    </row>
    <row r="18" spans="1:19" x14ac:dyDescent="0.25">
      <c r="L18" s="76"/>
      <c r="M18" s="76"/>
      <c r="N18" s="76"/>
      <c r="O18" s="76"/>
      <c r="S18" s="65"/>
    </row>
    <row r="19" spans="1:19" x14ac:dyDescent="0.25">
      <c r="L19" s="76"/>
      <c r="M19" s="76"/>
      <c r="N19" s="76"/>
      <c r="O19" s="76"/>
      <c r="S19" s="65"/>
    </row>
    <row r="20" spans="1:19" x14ac:dyDescent="0.25">
      <c r="L20" s="65"/>
      <c r="M20" s="65"/>
      <c r="S20" s="65"/>
    </row>
    <row r="21" spans="1:19" x14ac:dyDescent="0.25">
      <c r="S21" s="65"/>
    </row>
    <row r="22" spans="1:19" x14ac:dyDescent="0.25">
      <c r="S22" s="65"/>
    </row>
    <row r="23" spans="1:19" x14ac:dyDescent="0.25">
      <c r="S23" s="65"/>
    </row>
    <row r="24" spans="1:19" x14ac:dyDescent="0.25">
      <c r="S24" s="65"/>
    </row>
    <row r="25" spans="1:19" x14ac:dyDescent="0.25">
      <c r="S25" s="65"/>
    </row>
    <row r="26" spans="1:19" x14ac:dyDescent="0.25">
      <c r="S26" s="65"/>
    </row>
    <row r="27" spans="1:19" x14ac:dyDescent="0.25">
      <c r="A27" s="75" t="s">
        <v>111</v>
      </c>
      <c r="B27" s="75"/>
    </row>
    <row r="28" spans="1:19" x14ac:dyDescent="0.25">
      <c r="A28" s="75" t="s">
        <v>110</v>
      </c>
      <c r="B28" s="75"/>
    </row>
    <row r="29" spans="1:19" x14ac:dyDescent="0.25">
      <c r="A29" s="75" t="s">
        <v>109</v>
      </c>
      <c r="B29" s="75"/>
    </row>
    <row r="30" spans="1:19" x14ac:dyDescent="0.25">
      <c r="A30" s="75" t="s">
        <v>108</v>
      </c>
      <c r="B30" s="75"/>
    </row>
    <row r="31" spans="1:19" x14ac:dyDescent="0.25">
      <c r="C31" s="7"/>
      <c r="D31" s="7"/>
      <c r="E31" s="7"/>
      <c r="F31" s="7"/>
    </row>
    <row r="32" spans="1:19" x14ac:dyDescent="0.25">
      <c r="C32" s="7"/>
      <c r="D32" s="7"/>
      <c r="E32" s="7"/>
      <c r="F32" s="7"/>
    </row>
    <row r="33" spans="1:16" x14ac:dyDescent="0.25">
      <c r="C33" s="74"/>
      <c r="F33" s="3"/>
      <c r="G33" s="3"/>
      <c r="H33" s="3"/>
      <c r="I33" s="72"/>
      <c r="J33" s="72"/>
      <c r="K33" s="3"/>
      <c r="L33" s="3"/>
      <c r="M33" s="3"/>
    </row>
    <row r="34" spans="1:16" x14ac:dyDescent="0.25">
      <c r="I34" s="71"/>
      <c r="J34" s="70"/>
      <c r="K34" s="66"/>
      <c r="L34" s="66"/>
      <c r="M34" s="66"/>
    </row>
    <row r="35" spans="1:16" x14ac:dyDescent="0.25">
      <c r="I35" s="71"/>
      <c r="J35" s="72"/>
      <c r="K35" s="3"/>
      <c r="L35" s="3"/>
      <c r="M35" s="3"/>
    </row>
    <row r="36" spans="1:16" x14ac:dyDescent="0.25">
      <c r="C36" s="73" t="s">
        <v>107</v>
      </c>
      <c r="F36" s="3"/>
      <c r="G36" s="3"/>
      <c r="H36" s="3"/>
      <c r="I36" s="72"/>
      <c r="J36" s="72"/>
      <c r="K36" s="3"/>
      <c r="L36" s="3"/>
      <c r="M36" s="3"/>
      <c r="N36" s="69"/>
      <c r="O36" s="68"/>
    </row>
    <row r="37" spans="1:16" x14ac:dyDescent="0.25">
      <c r="C37" s="67"/>
      <c r="I37" s="71"/>
      <c r="J37" s="70"/>
      <c r="K37" s="66"/>
      <c r="L37" s="66"/>
      <c r="M37" s="66"/>
      <c r="N37" s="69"/>
      <c r="O37" s="68"/>
      <c r="P37" s="65"/>
    </row>
    <row r="38" spans="1:16" x14ac:dyDescent="0.25">
      <c r="J38" s="3"/>
      <c r="K38" s="3"/>
      <c r="L38" s="3"/>
      <c r="M38" s="3"/>
      <c r="P38" s="65"/>
    </row>
    <row r="39" spans="1:16" x14ac:dyDescent="0.25">
      <c r="A39" s="65"/>
      <c r="G39" s="3"/>
      <c r="H39" s="3"/>
      <c r="I39" s="3"/>
      <c r="J39" s="3"/>
      <c r="K39" s="3"/>
      <c r="L39" s="3"/>
      <c r="M39" s="3"/>
      <c r="P39" s="65"/>
    </row>
    <row r="40" spans="1:16" x14ac:dyDescent="0.25">
      <c r="A40" s="65"/>
      <c r="C40" s="67"/>
      <c r="J40" s="66"/>
      <c r="K40" s="66"/>
      <c r="L40" s="66"/>
      <c r="M40" s="66"/>
      <c r="P40" s="65"/>
    </row>
    <row r="41" spans="1:16" x14ac:dyDescent="0.25">
      <c r="A41" s="65"/>
    </row>
    <row r="42" spans="1:16" x14ac:dyDescent="0.25">
      <c r="A42" s="65"/>
      <c r="C42" s="65"/>
    </row>
    <row r="43" spans="1:16" x14ac:dyDescent="0.25">
      <c r="A43" s="65"/>
      <c r="C43" s="65"/>
      <c r="D43" s="65"/>
      <c r="E43" s="65"/>
      <c r="F43" s="65"/>
      <c r="G43" s="65"/>
      <c r="H43" s="65"/>
      <c r="I43" s="65"/>
      <c r="J43" s="65"/>
      <c r="K43" s="65"/>
      <c r="L43" s="65"/>
      <c r="M43" s="65"/>
    </row>
    <row r="44" spans="1:16" x14ac:dyDescent="0.25">
      <c r="C44" s="65"/>
      <c r="D44" s="65"/>
      <c r="E44" s="65"/>
      <c r="F44" s="65"/>
      <c r="G44" s="65"/>
      <c r="H44" s="65"/>
      <c r="I44" s="65"/>
      <c r="J44" s="65"/>
      <c r="K44" s="65"/>
      <c r="L44" s="65"/>
      <c r="M44" s="65"/>
    </row>
    <row r="45" spans="1:16" x14ac:dyDescent="0.25">
      <c r="C45" s="65"/>
      <c r="D45" s="65"/>
      <c r="E45" s="65"/>
      <c r="F45" s="65"/>
      <c r="G45" s="65"/>
      <c r="H45" s="65"/>
      <c r="I45" s="65"/>
      <c r="J45" s="65"/>
      <c r="K45" s="65"/>
      <c r="L45" s="65"/>
      <c r="M45" s="65"/>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F19" sqref="F19"/>
    </sheetView>
  </sheetViews>
  <sheetFormatPr baseColWidth="10" defaultRowHeight="15" x14ac:dyDescent="0.25"/>
  <sheetData>
    <row r="1" spans="1:6" ht="15.75" thickBot="1" x14ac:dyDescent="0.3">
      <c r="A1" s="126" t="s">
        <v>99</v>
      </c>
      <c r="B1" s="126"/>
      <c r="C1" s="126"/>
      <c r="D1" s="126"/>
      <c r="E1" s="126"/>
      <c r="F1" s="127"/>
    </row>
    <row r="2" spans="1:6" ht="15.75" thickBot="1" x14ac:dyDescent="0.3">
      <c r="A2" s="57"/>
      <c r="B2" s="57"/>
      <c r="C2" s="57"/>
      <c r="D2" s="57"/>
      <c r="E2" s="56"/>
      <c r="F2" s="56"/>
    </row>
    <row r="3" spans="1:6" x14ac:dyDescent="0.25">
      <c r="A3" s="58"/>
      <c r="B3" s="124" t="s">
        <v>100</v>
      </c>
      <c r="C3" s="125"/>
      <c r="D3" s="58"/>
      <c r="E3" s="56"/>
      <c r="F3" s="56"/>
    </row>
    <row r="4" spans="1:6" ht="15.75" thickBot="1" x14ac:dyDescent="0.3">
      <c r="A4" s="63" t="s">
        <v>101</v>
      </c>
      <c r="B4" s="63" t="s">
        <v>102</v>
      </c>
      <c r="C4" s="63" t="s">
        <v>103</v>
      </c>
      <c r="D4" s="64" t="s">
        <v>104</v>
      </c>
      <c r="E4" s="56"/>
      <c r="F4" s="56"/>
    </row>
    <row r="5" spans="1:6" x14ac:dyDescent="0.25">
      <c r="A5" s="59">
        <v>1.5665577973010534E-4</v>
      </c>
      <c r="B5" s="59">
        <v>-5.6105850749922246E-4</v>
      </c>
      <c r="C5" s="59">
        <v>8.7437006695943319E-4</v>
      </c>
      <c r="D5" s="60">
        <v>43647</v>
      </c>
      <c r="E5" s="56"/>
      <c r="F5" s="56"/>
    </row>
    <row r="6" spans="1:6" x14ac:dyDescent="0.25">
      <c r="A6" s="59">
        <v>-2.6899086470309324E-4</v>
      </c>
      <c r="B6" s="59">
        <v>-9.3706739576718376E-4</v>
      </c>
      <c r="C6" s="59">
        <v>3.9908566636099723E-4</v>
      </c>
      <c r="D6" s="60">
        <v>43678</v>
      </c>
      <c r="E6" s="56"/>
      <c r="F6" s="56"/>
    </row>
    <row r="7" spans="1:6" x14ac:dyDescent="0.25">
      <c r="A7" s="59">
        <v>6.6931337903311072E-4</v>
      </c>
      <c r="B7" s="59">
        <v>-6.2993716265811431E-5</v>
      </c>
      <c r="C7" s="59">
        <v>1.401620474332033E-3</v>
      </c>
      <c r="D7" s="60">
        <v>43709</v>
      </c>
      <c r="E7" s="56"/>
      <c r="F7" s="56"/>
    </row>
    <row r="8" spans="1:6" x14ac:dyDescent="0.25">
      <c r="A8" s="59">
        <v>-4.6076367899510417E-4</v>
      </c>
      <c r="B8" s="59">
        <v>-1.1819250686683097E-3</v>
      </c>
      <c r="C8" s="59">
        <v>2.6039771067810121E-4</v>
      </c>
      <c r="D8" s="60">
        <v>43739</v>
      </c>
      <c r="E8" s="56"/>
      <c r="F8" s="56"/>
    </row>
    <row r="9" spans="1:6" x14ac:dyDescent="0.25">
      <c r="A9" s="59">
        <v>-7.3590448256813823E-4</v>
      </c>
      <c r="B9" s="59">
        <v>-1.438678174778967E-3</v>
      </c>
      <c r="C9" s="59">
        <v>-3.3130790357309469E-5</v>
      </c>
      <c r="D9" s="60">
        <v>43770</v>
      </c>
      <c r="E9" s="56"/>
      <c r="F9" s="56"/>
    </row>
    <row r="10" spans="1:6" x14ac:dyDescent="0.25">
      <c r="A10" s="59">
        <v>-2.394162538419911E-4</v>
      </c>
      <c r="B10" s="59">
        <v>-9.8505363055741645E-4</v>
      </c>
      <c r="C10" s="59">
        <v>5.0622112287343414E-4</v>
      </c>
      <c r="D10" s="60">
        <v>43800</v>
      </c>
      <c r="E10" s="56"/>
      <c r="F10" s="56"/>
    </row>
    <row r="11" spans="1:6" x14ac:dyDescent="0.25">
      <c r="A11" s="59">
        <v>5.804262978675339E-4</v>
      </c>
      <c r="B11" s="59">
        <v>-2.6232419428567303E-4</v>
      </c>
      <c r="C11" s="59">
        <v>1.4231767900207408E-3</v>
      </c>
      <c r="D11" s="60">
        <v>43831</v>
      </c>
      <c r="E11" s="56"/>
      <c r="F11" s="56"/>
    </row>
    <row r="12" spans="1:6" x14ac:dyDescent="0.25">
      <c r="A12" s="59">
        <v>-3.3780585899463014E-4</v>
      </c>
      <c r="B12" s="59">
        <v>-1.1064321432465766E-3</v>
      </c>
      <c r="C12" s="59">
        <v>4.3082042525731628E-4</v>
      </c>
      <c r="D12" s="60">
        <v>43862</v>
      </c>
      <c r="E12" s="56"/>
      <c r="F12" s="56"/>
    </row>
    <row r="13" spans="1:6" x14ac:dyDescent="0.25">
      <c r="A13" s="59">
        <v>1.9756158882675936E-3</v>
      </c>
      <c r="B13" s="59">
        <v>1.064668575830681E-3</v>
      </c>
      <c r="C13" s="59">
        <v>2.8865632007045059E-3</v>
      </c>
      <c r="D13" s="60">
        <v>43891</v>
      </c>
      <c r="E13" s="56"/>
      <c r="F13" s="56"/>
    </row>
    <row r="14" spans="1:6" x14ac:dyDescent="0.25">
      <c r="A14" s="59">
        <v>2.4813146605201066E-3</v>
      </c>
      <c r="B14" s="59">
        <v>1.5714850617110621E-3</v>
      </c>
      <c r="C14" s="59">
        <v>3.3911442593291511E-3</v>
      </c>
      <c r="D14" s="60">
        <v>43922</v>
      </c>
      <c r="E14" s="56"/>
      <c r="F14" s="56"/>
    </row>
    <row r="15" spans="1:6" x14ac:dyDescent="0.25">
      <c r="A15" s="59">
        <v>-5.4280726170938948E-4</v>
      </c>
      <c r="B15" s="59">
        <v>-1.348392670985676E-3</v>
      </c>
      <c r="C15" s="59">
        <v>2.6277814756689704E-4</v>
      </c>
      <c r="D15" s="60">
        <v>43952</v>
      </c>
      <c r="E15" s="56"/>
      <c r="F15" s="56"/>
    </row>
    <row r="16" spans="1:6" x14ac:dyDescent="0.25">
      <c r="A16" s="59">
        <v>-9.5233263533126087E-4</v>
      </c>
      <c r="B16" s="59">
        <v>-1.7150340986878364E-3</v>
      </c>
      <c r="C16" s="59">
        <v>-1.8963117197468536E-4</v>
      </c>
      <c r="D16" s="60">
        <v>43983</v>
      </c>
      <c r="E16" s="56"/>
      <c r="F16" s="56"/>
    </row>
    <row r="17" spans="1:6" x14ac:dyDescent="0.25">
      <c r="A17" s="59">
        <v>-1.365978195422517E-3</v>
      </c>
      <c r="B17" s="59">
        <v>-2.172431578693919E-3</v>
      </c>
      <c r="C17" s="59">
        <v>-5.5952481215111496E-4</v>
      </c>
      <c r="D17" s="60">
        <v>44013</v>
      </c>
      <c r="E17" s="56"/>
      <c r="F17" s="56"/>
    </row>
    <row r="18" spans="1:6" x14ac:dyDescent="0.25">
      <c r="A18" s="59">
        <v>-1.124583146214689E-3</v>
      </c>
      <c r="B18" s="59">
        <v>-1.9106830096079755E-3</v>
      </c>
      <c r="C18" s="59">
        <v>-3.3848328282140247E-4</v>
      </c>
      <c r="D18" s="60">
        <v>44044</v>
      </c>
      <c r="E18" s="56"/>
      <c r="F18" s="56"/>
    </row>
    <row r="19" spans="1:6" x14ac:dyDescent="0.25">
      <c r="A19" s="59">
        <v>-1.6936431133490629E-3</v>
      </c>
      <c r="B19" s="59">
        <v>-2.5301297759301937E-3</v>
      </c>
      <c r="C19" s="59">
        <v>-8.5715645076793218E-4</v>
      </c>
      <c r="D19" s="60">
        <v>44075</v>
      </c>
      <c r="E19" s="56"/>
      <c r="F19" s="56"/>
    </row>
    <row r="20" spans="1:6" x14ac:dyDescent="0.25">
      <c r="A20" s="59">
        <v>-1.3888963546032319E-3</v>
      </c>
      <c r="B20" s="59">
        <v>-2.1627161389994069E-3</v>
      </c>
      <c r="C20" s="59">
        <v>-6.1507657020705702E-4</v>
      </c>
      <c r="D20" s="60">
        <v>44105</v>
      </c>
      <c r="E20" s="56"/>
      <c r="F20" s="56"/>
    </row>
    <row r="21" spans="1:6" x14ac:dyDescent="0.25">
      <c r="A21" s="59">
        <v>-5.9981806309833451E-4</v>
      </c>
      <c r="B21" s="59">
        <v>-1.4287029757971991E-3</v>
      </c>
      <c r="C21" s="59">
        <v>2.2906684960053022E-4</v>
      </c>
      <c r="D21" s="60">
        <v>44136</v>
      </c>
      <c r="E21" s="56"/>
      <c r="F21" s="56"/>
    </row>
    <row r="22" spans="1:6" ht="15.75" thickBot="1" x14ac:dyDescent="0.3">
      <c r="A22" s="61">
        <v>-9.1096479021661708E-4</v>
      </c>
      <c r="B22" s="61">
        <v>-1.7508696088463413E-3</v>
      </c>
      <c r="C22" s="61">
        <v>-7.1059971586892698E-5</v>
      </c>
      <c r="D22" s="62">
        <v>44166</v>
      </c>
      <c r="E22" s="56"/>
      <c r="F22" s="56"/>
    </row>
    <row r="23" spans="1:6" x14ac:dyDescent="0.25">
      <c r="A23" s="122" t="s">
        <v>105</v>
      </c>
      <c r="B23" s="123"/>
      <c r="C23" s="123"/>
      <c r="D23" s="123"/>
      <c r="E23" s="56"/>
      <c r="F23" s="56"/>
    </row>
    <row r="24" spans="1:6" x14ac:dyDescent="0.25">
      <c r="A24" s="122" t="s">
        <v>106</v>
      </c>
      <c r="B24" s="123"/>
      <c r="C24" s="123"/>
      <c r="D24" s="123"/>
      <c r="E24" s="56"/>
      <c r="F24" s="56"/>
    </row>
  </sheetData>
  <mergeCells count="4">
    <mergeCell ref="A24:D24"/>
    <mergeCell ref="B3:C3"/>
    <mergeCell ref="A23:D23"/>
    <mergeCell ref="A1:F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E17" sqref="E17"/>
    </sheetView>
  </sheetViews>
  <sheetFormatPr baseColWidth="10" defaultRowHeight="15" x14ac:dyDescent="0.25"/>
  <sheetData>
    <row r="2" spans="1:6" x14ac:dyDescent="0.25">
      <c r="A2" s="1"/>
      <c r="B2" t="s">
        <v>0</v>
      </c>
      <c r="C2" t="s">
        <v>1</v>
      </c>
      <c r="D2" t="s">
        <v>2</v>
      </c>
      <c r="E2" t="s">
        <v>2</v>
      </c>
      <c r="F2" t="s">
        <v>1</v>
      </c>
    </row>
    <row r="3" spans="1:6" x14ac:dyDescent="0.25">
      <c r="A3" s="1" t="s">
        <v>3</v>
      </c>
      <c r="B3" s="2">
        <v>2.15585893060296E-2</v>
      </c>
      <c r="C3" s="2">
        <v>2.90102389078498E-2</v>
      </c>
      <c r="D3" s="2">
        <v>2.6109215017064799E-2</v>
      </c>
      <c r="E3" s="3">
        <f>D3-B3</f>
        <v>4.5506257110351986E-3</v>
      </c>
      <c r="F3" s="3">
        <f>C3-D3</f>
        <v>2.9010238907850004E-3</v>
      </c>
    </row>
    <row r="4" spans="1:6" x14ac:dyDescent="0.25">
      <c r="A4" t="s">
        <v>4</v>
      </c>
      <c r="B4" s="2">
        <v>2.97598756018062E-2</v>
      </c>
      <c r="C4" s="2">
        <v>5.2133608444723499E-2</v>
      </c>
      <c r="D4" s="2">
        <v>4.1242785801859999E-2</v>
      </c>
      <c r="E4" s="3">
        <f t="shared" ref="E4:E14" si="0">D4-B4</f>
        <v>1.1482910200053799E-2</v>
      </c>
      <c r="F4" s="3">
        <f t="shared" ref="F4:F14" si="1">C4-D4</f>
        <v>1.08908226428635E-2</v>
      </c>
    </row>
    <row r="5" spans="1:6" x14ac:dyDescent="0.25">
      <c r="A5" s="1" t="s">
        <v>5</v>
      </c>
      <c r="B5" s="2">
        <v>3.1428278618522203E-2</v>
      </c>
      <c r="C5" s="2">
        <v>0.159865746592423</v>
      </c>
      <c r="D5" s="2">
        <v>4.27697878591193E-2</v>
      </c>
      <c r="E5" s="3">
        <f t="shared" si="0"/>
        <v>1.1341509240597097E-2</v>
      </c>
      <c r="F5" s="3">
        <f t="shared" si="1"/>
        <v>0.1170959587333037</v>
      </c>
    </row>
    <row r="6" spans="1:6" x14ac:dyDescent="0.25">
      <c r="A6" t="s">
        <v>6</v>
      </c>
      <c r="B6" s="2">
        <v>3.1428571428571403E-2</v>
      </c>
      <c r="C6" s="2">
        <v>4.7142857142857097E-2</v>
      </c>
      <c r="D6" s="2">
        <v>4.3571428571428601E-2</v>
      </c>
      <c r="E6" s="3">
        <f t="shared" si="0"/>
        <v>1.2142857142857198E-2</v>
      </c>
      <c r="F6" s="3">
        <f t="shared" si="1"/>
        <v>3.5714285714284963E-3</v>
      </c>
    </row>
    <row r="7" spans="1:6" x14ac:dyDescent="0.25">
      <c r="A7" t="s">
        <v>7</v>
      </c>
      <c r="B7" s="2">
        <v>3.0546471396748699E-2</v>
      </c>
      <c r="C7" s="2">
        <v>8.1251876076275306E-2</v>
      </c>
      <c r="D7" s="2">
        <v>5.1929791301325502E-2</v>
      </c>
      <c r="E7" s="3">
        <f t="shared" si="0"/>
        <v>2.1383319904576804E-2</v>
      </c>
      <c r="F7" s="3">
        <f t="shared" si="1"/>
        <v>2.9322084774949804E-2</v>
      </c>
    </row>
    <row r="8" spans="1:6" x14ac:dyDescent="0.25">
      <c r="A8" t="s">
        <v>8</v>
      </c>
      <c r="B8" s="2">
        <v>2.7072842399162401E-2</v>
      </c>
      <c r="C8" s="2">
        <v>0.12021987336092101</v>
      </c>
      <c r="D8" s="2">
        <v>5.3721892606072699E-2</v>
      </c>
      <c r="E8" s="3">
        <f t="shared" si="0"/>
        <v>2.6649050206910298E-2</v>
      </c>
      <c r="F8" s="3">
        <f t="shared" si="1"/>
        <v>6.6497980754848307E-2</v>
      </c>
    </row>
    <row r="9" spans="1:6" x14ac:dyDescent="0.25">
      <c r="A9" t="s">
        <v>9</v>
      </c>
      <c r="B9" s="2">
        <v>4.21608254403971E-2</v>
      </c>
      <c r="C9" s="2">
        <v>8.8922882511389703E-2</v>
      </c>
      <c r="D9" s="2">
        <v>5.5876849033046003E-2</v>
      </c>
      <c r="E9" s="3">
        <f t="shared" si="0"/>
        <v>1.3716023592648903E-2</v>
      </c>
      <c r="F9" s="3">
        <f t="shared" si="1"/>
        <v>3.30460334783437E-2</v>
      </c>
    </row>
    <row r="10" spans="1:6" x14ac:dyDescent="0.25">
      <c r="A10" t="s">
        <v>10</v>
      </c>
      <c r="B10" s="2">
        <v>5.4811250925240598E-2</v>
      </c>
      <c r="C10" s="2">
        <v>0.145558845299778</v>
      </c>
      <c r="D10" s="2">
        <v>6.2065136935603303E-2</v>
      </c>
      <c r="E10" s="3">
        <f t="shared" si="0"/>
        <v>7.2538860103627048E-3</v>
      </c>
      <c r="F10" s="3">
        <f t="shared" si="1"/>
        <v>8.349370836417469E-2</v>
      </c>
    </row>
    <row r="11" spans="1:6" x14ac:dyDescent="0.25">
      <c r="A11" t="s">
        <v>11</v>
      </c>
      <c r="B11" s="2">
        <v>3.3458000865248999E-2</v>
      </c>
      <c r="C11" s="2">
        <v>0.10763646230919099</v>
      </c>
      <c r="D11" s="2">
        <v>6.9232718699361803E-2</v>
      </c>
      <c r="E11" s="3">
        <f t="shared" si="0"/>
        <v>3.5774717834112804E-2</v>
      </c>
      <c r="F11" s="3">
        <f t="shared" si="1"/>
        <v>3.8403743609829191E-2</v>
      </c>
    </row>
    <row r="12" spans="1:6" x14ac:dyDescent="0.25">
      <c r="A12" t="s">
        <v>12</v>
      </c>
      <c r="B12" s="2">
        <v>4.0714324678158401E-2</v>
      </c>
      <c r="C12" s="2">
        <v>0.109613653720271</v>
      </c>
      <c r="D12" s="2">
        <v>6.9257309622517998E-2</v>
      </c>
      <c r="E12" s="3">
        <f t="shared" si="0"/>
        <v>2.8542984944359598E-2</v>
      </c>
      <c r="F12" s="3">
        <f t="shared" si="1"/>
        <v>4.0356344097753002E-2</v>
      </c>
    </row>
    <row r="13" spans="1:6" x14ac:dyDescent="0.25">
      <c r="A13" t="s">
        <v>13</v>
      </c>
      <c r="B13" s="2">
        <v>6.4772570164523702E-2</v>
      </c>
      <c r="C13" s="2">
        <v>0.10389879717959399</v>
      </c>
      <c r="D13" s="2">
        <v>7.4961979814737997E-2</v>
      </c>
      <c r="E13" s="3">
        <f t="shared" si="0"/>
        <v>1.0189409650214296E-2</v>
      </c>
      <c r="F13" s="3">
        <f t="shared" si="1"/>
        <v>2.8936817364855996E-2</v>
      </c>
    </row>
    <row r="14" spans="1:6" x14ac:dyDescent="0.25">
      <c r="A14" t="s">
        <v>14</v>
      </c>
      <c r="B14" s="2">
        <v>3.0686403459883601E-2</v>
      </c>
      <c r="C14" s="2">
        <v>0.29168245758744499</v>
      </c>
      <c r="D14" s="2">
        <v>0.117172347682636</v>
      </c>
      <c r="E14" s="3">
        <f t="shared" si="0"/>
        <v>8.6485944222752395E-2</v>
      </c>
      <c r="F14" s="3">
        <f t="shared" si="1"/>
        <v>0.17451010990480897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5"/>
  <sheetViews>
    <sheetView workbookViewId="0">
      <selection activeCell="B6" sqref="B6"/>
    </sheetView>
  </sheetViews>
  <sheetFormatPr baseColWidth="10" defaultRowHeight="15" x14ac:dyDescent="0.25"/>
  <sheetData>
    <row r="5" spans="2:3" x14ac:dyDescent="0.25">
      <c r="B5" s="4" t="s">
        <v>82</v>
      </c>
      <c r="C5" s="4" t="s">
        <v>15</v>
      </c>
    </row>
    <row r="6" spans="2:3" x14ac:dyDescent="0.25">
      <c r="B6" s="5">
        <v>1</v>
      </c>
      <c r="C6" s="6">
        <v>0.5056689977645874</v>
      </c>
    </row>
    <row r="7" spans="2:3" x14ac:dyDescent="0.25">
      <c r="B7" s="5">
        <v>2</v>
      </c>
      <c r="C7" s="6">
        <v>0.46874862909317017</v>
      </c>
    </row>
    <row r="8" spans="2:3" x14ac:dyDescent="0.25">
      <c r="B8" s="5">
        <v>3</v>
      </c>
      <c r="C8" s="6">
        <v>0.42883327603340149</v>
      </c>
    </row>
    <row r="9" spans="2:3" x14ac:dyDescent="0.25">
      <c r="B9" s="5">
        <v>4</v>
      </c>
      <c r="C9" s="6">
        <v>0.45757097005844116</v>
      </c>
    </row>
    <row r="10" spans="2:3" x14ac:dyDescent="0.25">
      <c r="B10" s="5">
        <v>5</v>
      </c>
      <c r="C10" s="6">
        <v>0.56267344951629639</v>
      </c>
    </row>
    <row r="11" spans="2:3" x14ac:dyDescent="0.25">
      <c r="B11" s="5">
        <v>6</v>
      </c>
      <c r="C11" s="6">
        <v>0.66339170932769775</v>
      </c>
    </row>
    <row r="12" spans="2:3" x14ac:dyDescent="0.25">
      <c r="B12" s="5">
        <v>7</v>
      </c>
      <c r="C12" s="6">
        <v>0.72531336545944214</v>
      </c>
    </row>
    <row r="13" spans="2:3" x14ac:dyDescent="0.25">
      <c r="B13" s="5">
        <v>8</v>
      </c>
      <c r="C13" s="6">
        <v>0.738546222448349</v>
      </c>
    </row>
    <row r="14" spans="2:3" x14ac:dyDescent="0.25">
      <c r="B14" s="5">
        <v>9</v>
      </c>
      <c r="C14" s="6">
        <v>0.74312728643417358</v>
      </c>
    </row>
    <row r="15" spans="2:3" x14ac:dyDescent="0.25">
      <c r="B15" s="5">
        <v>10</v>
      </c>
      <c r="C15" s="6">
        <v>0.72504478693008423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baseColWidth="10" defaultRowHeight="1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31" sqref="K31"/>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graph 1</vt:lpstr>
      <vt:lpstr>graph 2</vt:lpstr>
      <vt:lpstr>graph 3</vt:lpstr>
      <vt:lpstr>graph 4</vt:lpstr>
      <vt:lpstr>graph 5</vt:lpstr>
      <vt:lpstr>graph 6</vt:lpstr>
      <vt:lpstr>graph 7</vt:lpstr>
      <vt:lpstr>graph 8</vt:lpstr>
      <vt:lpstr>graph 9</vt:lpstr>
      <vt:lpstr>graph 10</vt:lpstr>
      <vt:lpstr>graph 11</vt:lpstr>
      <vt:lpstr>graph 12</vt:lpstr>
      <vt:lpstr>graph 13</vt:lpstr>
      <vt:lpstr>graph 14</vt:lpstr>
    </vt:vector>
  </TitlesOfParts>
  <Company>DG Trésor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 Trésor</dc:creator>
  <cp:lastModifiedBy>de Broca Olivier</cp:lastModifiedBy>
  <dcterms:created xsi:type="dcterms:W3CDTF">2022-02-15T16:33:31Z</dcterms:created>
  <dcterms:modified xsi:type="dcterms:W3CDTF">2022-05-06T20:12:00Z</dcterms:modified>
</cp:coreProperties>
</file>