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0005" windowHeight="9885"/>
  </bookViews>
  <sheets>
    <sheet name="Graphique part des exportations" sheetId="2" r:id="rId1"/>
    <sheet name="Données" sheetId="1" r:id="rId2"/>
  </sheets>
  <calcPr calcId="145621"/>
</workbook>
</file>

<file path=xl/calcChain.xml><?xml version="1.0" encoding="utf-8"?>
<calcChain xmlns="http://schemas.openxmlformats.org/spreadsheetml/2006/main">
  <c r="W83" i="2" l="1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82" i="2"/>
  <c r="W19" i="2"/>
  <c r="W18" i="2"/>
  <c r="M106" i="2"/>
  <c r="D102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21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D138" i="2"/>
  <c r="G99" i="2"/>
  <c r="F99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62" i="2"/>
  <c r="C78" i="2"/>
  <c r="C90" i="2"/>
  <c r="T78" i="2"/>
  <c r="T97" i="2"/>
  <c r="M95" i="2"/>
  <c r="T92" i="2"/>
  <c r="S89" i="2"/>
  <c r="S78" i="2"/>
  <c r="S97" i="2"/>
  <c r="L78" i="2"/>
  <c r="L96" i="2"/>
  <c r="C94" i="2"/>
  <c r="D78" i="2"/>
  <c r="D92" i="2"/>
  <c r="L88" i="2"/>
  <c r="D88" i="2"/>
  <c r="R78" i="2"/>
  <c r="R82" i="2"/>
  <c r="J78" i="2"/>
  <c r="S96" i="2"/>
  <c r="T95" i="2"/>
  <c r="S92" i="2"/>
  <c r="T91" i="2"/>
  <c r="L91" i="2"/>
  <c r="S88" i="2"/>
  <c r="D87" i="2"/>
  <c r="S84" i="2"/>
  <c r="T83" i="2"/>
  <c r="D83" i="2"/>
  <c r="Q78" i="2"/>
  <c r="Q83" i="2"/>
  <c r="M78" i="2"/>
  <c r="M91" i="2"/>
  <c r="M82" i="2"/>
  <c r="I78" i="2"/>
  <c r="I86" i="2"/>
  <c r="I82" i="2"/>
  <c r="E78" i="2"/>
  <c r="E94" i="2"/>
  <c r="E82" i="2"/>
  <c r="P78" i="2"/>
  <c r="P91" i="2"/>
  <c r="H78" i="2"/>
  <c r="H82" i="2"/>
  <c r="I87" i="2"/>
  <c r="R86" i="2"/>
  <c r="J86" i="2"/>
  <c r="S85" i="2"/>
  <c r="L84" i="2"/>
  <c r="D84" i="2"/>
  <c r="E83" i="2"/>
  <c r="N78" i="2"/>
  <c r="F78" i="2"/>
  <c r="F90" i="2"/>
  <c r="F82" i="2"/>
  <c r="K78" i="2"/>
  <c r="K93" i="2"/>
  <c r="P95" i="2"/>
  <c r="H95" i="2"/>
  <c r="J93" i="2"/>
  <c r="L82" i="2"/>
  <c r="O78" i="2"/>
  <c r="O97" i="2"/>
  <c r="G78" i="2"/>
  <c r="G84" i="2"/>
  <c r="P82" i="2"/>
  <c r="R89" i="2"/>
  <c r="H84" i="2"/>
  <c r="H104" i="2"/>
  <c r="R90" i="2"/>
  <c r="R110" i="2"/>
  <c r="T96" i="2"/>
  <c r="Q96" i="2"/>
  <c r="R93" i="2"/>
  <c r="F97" i="2"/>
  <c r="H88" i="2"/>
  <c r="M102" i="2"/>
  <c r="H83" i="2"/>
  <c r="F85" i="2"/>
  <c r="P87" i="2"/>
  <c r="Q90" i="2"/>
  <c r="C88" i="2"/>
  <c r="S108" i="2"/>
  <c r="P84" i="2"/>
  <c r="I91" i="2"/>
  <c r="Q95" i="2"/>
  <c r="C89" i="2"/>
  <c r="G109" i="2"/>
  <c r="D97" i="2"/>
  <c r="D82" i="2"/>
  <c r="I94" i="2"/>
  <c r="K113" i="2"/>
  <c r="P88" i="2"/>
  <c r="E114" i="2"/>
  <c r="L83" i="2"/>
  <c r="R85" i="2"/>
  <c r="O88" i="2"/>
  <c r="D91" i="2"/>
  <c r="D95" i="2"/>
  <c r="M87" i="2"/>
  <c r="P97" i="2"/>
  <c r="T88" i="2"/>
  <c r="P92" i="2"/>
  <c r="D96" i="2"/>
  <c r="C93" i="2"/>
  <c r="J113" i="2"/>
  <c r="C82" i="2"/>
  <c r="E102" i="2"/>
  <c r="Q86" i="2"/>
  <c r="P96" i="2"/>
  <c r="P108" i="2"/>
  <c r="O92" i="2"/>
  <c r="G89" i="2"/>
  <c r="R113" i="2"/>
  <c r="R102" i="2"/>
  <c r="O85" i="2"/>
  <c r="S109" i="2"/>
  <c r="Q91" i="2"/>
  <c r="O93" i="2"/>
  <c r="L97" i="2"/>
  <c r="C84" i="2"/>
  <c r="S104" i="2"/>
  <c r="T84" i="2"/>
  <c r="T87" i="2"/>
  <c r="M90" i="2"/>
  <c r="M110" i="2"/>
  <c r="R97" i="2"/>
  <c r="F86" i="2"/>
  <c r="S93" i="2"/>
  <c r="M96" i="2"/>
  <c r="N83" i="2"/>
  <c r="N91" i="2"/>
  <c r="N87" i="2"/>
  <c r="N95" i="2"/>
  <c r="N84" i="2"/>
  <c r="N104" i="2"/>
  <c r="N92" i="2"/>
  <c r="N96" i="2"/>
  <c r="N88" i="2"/>
  <c r="J83" i="2"/>
  <c r="J87" i="2"/>
  <c r="J95" i="2"/>
  <c r="J91" i="2"/>
  <c r="J88" i="2"/>
  <c r="J108" i="2"/>
  <c r="J96" i="2"/>
  <c r="J84" i="2"/>
  <c r="J92" i="2"/>
  <c r="K97" i="2"/>
  <c r="P102" i="2"/>
  <c r="F102" i="2"/>
  <c r="E84" i="2"/>
  <c r="E92" i="2"/>
  <c r="E85" i="2"/>
  <c r="E93" i="2"/>
  <c r="E88" i="2"/>
  <c r="E96" i="2"/>
  <c r="E89" i="2"/>
  <c r="E97" i="2"/>
  <c r="Q110" i="2"/>
  <c r="M94" i="2"/>
  <c r="M114" i="2"/>
  <c r="G82" i="2"/>
  <c r="G102" i="2"/>
  <c r="G83" i="2"/>
  <c r="G90" i="2"/>
  <c r="G110" i="2"/>
  <c r="G94" i="2"/>
  <c r="G114" i="2"/>
  <c r="G91" i="2"/>
  <c r="G86" i="2"/>
  <c r="G87" i="2"/>
  <c r="G95" i="2"/>
  <c r="L102" i="2"/>
  <c r="I114" i="2"/>
  <c r="G96" i="2"/>
  <c r="F83" i="2"/>
  <c r="F91" i="2"/>
  <c r="F84" i="2"/>
  <c r="F92" i="2"/>
  <c r="F87" i="2"/>
  <c r="F95" i="2"/>
  <c r="F88" i="2"/>
  <c r="F96" i="2"/>
  <c r="M83" i="2"/>
  <c r="K85" i="2"/>
  <c r="H89" i="2"/>
  <c r="H85" i="2"/>
  <c r="H93" i="2"/>
  <c r="H113" i="2"/>
  <c r="H90" i="2"/>
  <c r="H110" i="2"/>
  <c r="H86" i="2"/>
  <c r="H94" i="2"/>
  <c r="H114" i="2"/>
  <c r="I102" i="2"/>
  <c r="Q88" i="2"/>
  <c r="Q84" i="2"/>
  <c r="Q89" i="2"/>
  <c r="Q109" i="2"/>
  <c r="Q97" i="2"/>
  <c r="Q92" i="2"/>
  <c r="Q85" i="2"/>
  <c r="Q93" i="2"/>
  <c r="Q113" i="2"/>
  <c r="K84" i="2"/>
  <c r="J85" i="2"/>
  <c r="H87" i="2"/>
  <c r="G88" i="2"/>
  <c r="G108" i="2"/>
  <c r="F89" i="2"/>
  <c r="E90" i="2"/>
  <c r="E110" i="2"/>
  <c r="F93" i="2"/>
  <c r="F113" i="2"/>
  <c r="C96" i="2"/>
  <c r="D116" i="2"/>
  <c r="N86" i="2"/>
  <c r="L85" i="2"/>
  <c r="L93" i="2"/>
  <c r="L113" i="2"/>
  <c r="L89" i="2"/>
  <c r="L86" i="2"/>
  <c r="L106" i="2"/>
  <c r="L94" i="2"/>
  <c r="L114" i="2"/>
  <c r="L90" i="2"/>
  <c r="L110" i="2"/>
  <c r="K89" i="2"/>
  <c r="J90" i="2"/>
  <c r="J110" i="2"/>
  <c r="H92" i="2"/>
  <c r="G93" i="2"/>
  <c r="G113" i="2"/>
  <c r="F94" i="2"/>
  <c r="F114" i="2"/>
  <c r="E95" i="2"/>
  <c r="C97" i="2"/>
  <c r="D117" i="2"/>
  <c r="C86" i="2"/>
  <c r="R106" i="2"/>
  <c r="O90" i="2"/>
  <c r="O110" i="2"/>
  <c r="O82" i="2"/>
  <c r="O102" i="2"/>
  <c r="O86" i="2"/>
  <c r="O91" i="2"/>
  <c r="O83" i="2"/>
  <c r="O94" i="2"/>
  <c r="O114" i="2"/>
  <c r="O87" i="2"/>
  <c r="O95" i="2"/>
  <c r="K92" i="2"/>
  <c r="Q94" i="2"/>
  <c r="Q114" i="2"/>
  <c r="O96" i="2"/>
  <c r="C92" i="2"/>
  <c r="D112" i="2"/>
  <c r="N82" i="2"/>
  <c r="N102" i="2"/>
  <c r="Q87" i="2"/>
  <c r="P89" i="2"/>
  <c r="P85" i="2"/>
  <c r="P90" i="2"/>
  <c r="P110" i="2"/>
  <c r="P93" i="2"/>
  <c r="P113" i="2"/>
  <c r="P94" i="2"/>
  <c r="P114" i="2"/>
  <c r="P86" i="2"/>
  <c r="I88" i="2"/>
  <c r="I96" i="2"/>
  <c r="I84" i="2"/>
  <c r="I92" i="2"/>
  <c r="I89" i="2"/>
  <c r="I97" i="2"/>
  <c r="I85" i="2"/>
  <c r="I93" i="2"/>
  <c r="Q82" i="2"/>
  <c r="Q102" i="2"/>
  <c r="P83" i="2"/>
  <c r="O84" i="2"/>
  <c r="N85" i="2"/>
  <c r="M86" i="2"/>
  <c r="L87" i="2"/>
  <c r="K88" i="2"/>
  <c r="J89" i="2"/>
  <c r="I90" i="2"/>
  <c r="I110" i="2"/>
  <c r="H91" i="2"/>
  <c r="G92" i="2"/>
  <c r="G112" i="2"/>
  <c r="N93" i="2"/>
  <c r="L95" i="2"/>
  <c r="J97" i="2"/>
  <c r="J82" i="2"/>
  <c r="J102" i="2"/>
  <c r="I83" i="2"/>
  <c r="G85" i="2"/>
  <c r="E87" i="2"/>
  <c r="D85" i="2"/>
  <c r="D93" i="2"/>
  <c r="D86" i="2"/>
  <c r="D106" i="2"/>
  <c r="D94" i="2"/>
  <c r="D114" i="2"/>
  <c r="D89" i="2"/>
  <c r="D90" i="2"/>
  <c r="D110" i="2"/>
  <c r="S82" i="2"/>
  <c r="S102" i="2"/>
  <c r="S86" i="2"/>
  <c r="S94" i="2"/>
  <c r="S114" i="2"/>
  <c r="S87" i="2"/>
  <c r="S95" i="2"/>
  <c r="S90" i="2"/>
  <c r="S110" i="2"/>
  <c r="S83" i="2"/>
  <c r="S91" i="2"/>
  <c r="O89" i="2"/>
  <c r="N90" i="2"/>
  <c r="N110" i="2"/>
  <c r="L92" i="2"/>
  <c r="L112" i="2"/>
  <c r="J94" i="2"/>
  <c r="J114" i="2"/>
  <c r="I95" i="2"/>
  <c r="H96" i="2"/>
  <c r="G97" i="2"/>
  <c r="C85" i="2"/>
  <c r="T85" i="2"/>
  <c r="T93" i="2"/>
  <c r="T113" i="2"/>
  <c r="T86" i="2"/>
  <c r="T106" i="2"/>
  <c r="T94" i="2"/>
  <c r="T114" i="2"/>
  <c r="T89" i="2"/>
  <c r="T82" i="2"/>
  <c r="T102" i="2"/>
  <c r="T90" i="2"/>
  <c r="T110" i="2"/>
  <c r="H97" i="2"/>
  <c r="K86" i="2"/>
  <c r="K94" i="2"/>
  <c r="K114" i="2"/>
  <c r="K90" i="2"/>
  <c r="K110" i="2"/>
  <c r="K82" i="2"/>
  <c r="K102" i="2"/>
  <c r="K83" i="2"/>
  <c r="K87" i="2"/>
  <c r="K95" i="2"/>
  <c r="K91" i="2"/>
  <c r="N89" i="2"/>
  <c r="M107" i="2"/>
  <c r="N94" i="2"/>
  <c r="N114" i="2"/>
  <c r="H102" i="2"/>
  <c r="N97" i="2"/>
  <c r="M84" i="2"/>
  <c r="M92" i="2"/>
  <c r="M112" i="2"/>
  <c r="M88" i="2"/>
  <c r="M108" i="2"/>
  <c r="M85" i="2"/>
  <c r="M93" i="2"/>
  <c r="M113" i="2"/>
  <c r="M89" i="2"/>
  <c r="M97" i="2"/>
  <c r="M117" i="2"/>
  <c r="E86" i="2"/>
  <c r="E106" i="2"/>
  <c r="K96" i="2"/>
  <c r="R83" i="2"/>
  <c r="R87" i="2"/>
  <c r="R95" i="2"/>
  <c r="R88" i="2"/>
  <c r="R96" i="2"/>
  <c r="R91" i="2"/>
  <c r="R92" i="2"/>
  <c r="R84" i="2"/>
  <c r="D108" i="2"/>
  <c r="F110" i="2"/>
  <c r="E91" i="2"/>
  <c r="T112" i="2"/>
  <c r="R94" i="2"/>
  <c r="R114" i="2"/>
  <c r="C87" i="2"/>
  <c r="D107" i="2"/>
  <c r="C95" i="2"/>
  <c r="T115" i="2"/>
  <c r="C91" i="2"/>
  <c r="M111" i="2"/>
  <c r="C83" i="2"/>
  <c r="E103" i="2"/>
  <c r="R104" i="2"/>
  <c r="N109" i="2"/>
  <c r="T109" i="2"/>
  <c r="O109" i="2"/>
  <c r="I109" i="2"/>
  <c r="I108" i="2"/>
  <c r="D104" i="2"/>
  <c r="L108" i="2"/>
  <c r="Q104" i="2"/>
  <c r="H109" i="2"/>
  <c r="F108" i="2"/>
  <c r="F104" i="2"/>
  <c r="E108" i="2"/>
  <c r="E104" i="2"/>
  <c r="J112" i="2"/>
  <c r="N108" i="2"/>
  <c r="T108" i="2"/>
  <c r="T117" i="2"/>
  <c r="R112" i="2"/>
  <c r="R109" i="2"/>
  <c r="M104" i="2"/>
  <c r="H117" i="2"/>
  <c r="R105" i="2"/>
  <c r="S111" i="2"/>
  <c r="S107" i="2"/>
  <c r="D113" i="2"/>
  <c r="N113" i="2"/>
  <c r="J109" i="2"/>
  <c r="I113" i="2"/>
  <c r="I112" i="2"/>
  <c r="P106" i="2"/>
  <c r="K112" i="2"/>
  <c r="K109" i="2"/>
  <c r="L109" i="2"/>
  <c r="Q108" i="2"/>
  <c r="E113" i="2"/>
  <c r="J104" i="2"/>
  <c r="S113" i="2"/>
  <c r="O113" i="2"/>
  <c r="O112" i="2"/>
  <c r="R108" i="2"/>
  <c r="M109" i="2"/>
  <c r="L116" i="2"/>
  <c r="R107" i="2"/>
  <c r="N117" i="2"/>
  <c r="D109" i="2"/>
  <c r="K108" i="2"/>
  <c r="O104" i="2"/>
  <c r="I104" i="2"/>
  <c r="P109" i="2"/>
  <c r="P104" i="2"/>
  <c r="F109" i="2"/>
  <c r="K104" i="2"/>
  <c r="F106" i="2"/>
  <c r="E109" i="2"/>
  <c r="T104" i="2"/>
  <c r="L104" i="2"/>
  <c r="G104" i="2"/>
  <c r="O108" i="2"/>
  <c r="H108" i="2"/>
  <c r="K115" i="2"/>
  <c r="K107" i="2"/>
  <c r="T111" i="2"/>
  <c r="H106" i="2"/>
  <c r="F112" i="2"/>
  <c r="J115" i="2"/>
  <c r="N112" i="2"/>
  <c r="N111" i="2"/>
  <c r="P115" i="2"/>
  <c r="P112" i="2"/>
  <c r="Q106" i="2"/>
  <c r="K106" i="2"/>
  <c r="S106" i="2"/>
  <c r="O106" i="2"/>
  <c r="H112" i="2"/>
  <c r="Q112" i="2"/>
  <c r="I107" i="2"/>
  <c r="G106" i="2"/>
  <c r="S112" i="2"/>
  <c r="E112" i="2"/>
  <c r="J106" i="2"/>
  <c r="Q115" i="2"/>
  <c r="R115" i="2"/>
  <c r="P111" i="2"/>
  <c r="H115" i="2"/>
  <c r="I115" i="2"/>
  <c r="S115" i="2"/>
  <c r="L115" i="2"/>
  <c r="E115" i="2"/>
  <c r="I111" i="2"/>
  <c r="F115" i="2"/>
  <c r="Q111" i="2"/>
  <c r="I103" i="2"/>
  <c r="P105" i="2"/>
  <c r="G103" i="2"/>
  <c r="E116" i="2"/>
  <c r="R111" i="2"/>
  <c r="Q103" i="2"/>
  <c r="G117" i="2"/>
  <c r="S103" i="2"/>
  <c r="D105" i="2"/>
  <c r="I105" i="2"/>
  <c r="O103" i="2"/>
  <c r="S117" i="2"/>
  <c r="S116" i="2"/>
  <c r="D111" i="2"/>
  <c r="H107" i="2"/>
  <c r="L103" i="2"/>
  <c r="Q117" i="2"/>
  <c r="K105" i="2"/>
  <c r="F111" i="2"/>
  <c r="G111" i="2"/>
  <c r="H103" i="2"/>
  <c r="L117" i="2"/>
  <c r="P117" i="2"/>
  <c r="J116" i="2"/>
  <c r="J107" i="2"/>
  <c r="N103" i="2"/>
  <c r="O117" i="2"/>
  <c r="R116" i="2"/>
  <c r="R103" i="2"/>
  <c r="T107" i="2"/>
  <c r="R117" i="2"/>
  <c r="T103" i="2"/>
  <c r="K103" i="2"/>
  <c r="H116" i="2"/>
  <c r="E107" i="2"/>
  <c r="J117" i="2"/>
  <c r="H111" i="2"/>
  <c r="L107" i="2"/>
  <c r="P103" i="2"/>
  <c r="I117" i="2"/>
  <c r="I116" i="2"/>
  <c r="Q107" i="2"/>
  <c r="O115" i="2"/>
  <c r="O111" i="2"/>
  <c r="T116" i="2"/>
  <c r="N106" i="2"/>
  <c r="D115" i="2"/>
  <c r="I106" i="2"/>
  <c r="H105" i="2"/>
  <c r="M103" i="2"/>
  <c r="F107" i="2"/>
  <c r="F103" i="2"/>
  <c r="G115" i="2"/>
  <c r="E117" i="2"/>
  <c r="K117" i="2"/>
  <c r="O105" i="2"/>
  <c r="J103" i="2"/>
  <c r="P107" i="2"/>
  <c r="N115" i="2"/>
  <c r="F117" i="2"/>
  <c r="N105" i="2"/>
  <c r="L105" i="2"/>
  <c r="F105" i="2"/>
  <c r="D103" i="2"/>
  <c r="Q116" i="2"/>
  <c r="P116" i="2"/>
  <c r="E111" i="2"/>
  <c r="K116" i="2"/>
  <c r="M105" i="2"/>
  <c r="M116" i="2"/>
  <c r="L111" i="2"/>
  <c r="K111" i="2"/>
  <c r="T105" i="2"/>
  <c r="G105" i="2"/>
  <c r="S105" i="2"/>
  <c r="O116" i="2"/>
  <c r="O107" i="2"/>
  <c r="J105" i="2"/>
  <c r="Q105" i="2"/>
  <c r="F116" i="2"/>
  <c r="G116" i="2"/>
  <c r="G107" i="2"/>
  <c r="E105" i="2"/>
  <c r="M115" i="2"/>
  <c r="J111" i="2"/>
  <c r="N116" i="2"/>
  <c r="N107" i="2"/>
  <c r="A1" i="1"/>
</calcChain>
</file>

<file path=xl/comments1.xml><?xml version="1.0" encoding="utf-8"?>
<comments xmlns="http://schemas.openxmlformats.org/spreadsheetml/2006/main">
  <authors>
    <author>OECD.Stat</author>
  </authors>
  <commentList>
    <comment ref="F13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F16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F17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F18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F19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H19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F20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F22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F24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F40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F43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F44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F45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J45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F46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H46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F47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F49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F51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F64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F66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F67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F68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J68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F69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H69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F70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F72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F74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F84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F86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F87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F88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J88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F89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H89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F90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F92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F94" authorId="0">
      <text>
        <r>
          <rPr>
            <sz val="9"/>
            <color indexed="81"/>
            <rFont val="Tahoma"/>
            <family val="2"/>
          </rPr>
          <t>B: Break</t>
        </r>
      </text>
    </comment>
  </commentList>
</comments>
</file>

<file path=xl/comments2.xml><?xml version="1.0" encoding="utf-8"?>
<comments xmlns="http://schemas.openxmlformats.org/spreadsheetml/2006/main">
  <authors>
    <author>OECD.Stat</author>
  </authors>
  <commentList>
    <comment ref="M10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M12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M13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M14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M15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O15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M16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M18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M20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M36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M38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M39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M40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Q40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M41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O41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M42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M44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M46" authorId="0">
      <text>
        <r>
          <rPr>
            <sz val="9"/>
            <color indexed="81"/>
            <rFont val="Tahoma"/>
            <family val="2"/>
          </rPr>
          <t>B: Break</t>
        </r>
      </text>
    </comment>
  </commentList>
</comments>
</file>

<file path=xl/sharedStrings.xml><?xml version="1.0" encoding="utf-8"?>
<sst xmlns="http://schemas.openxmlformats.org/spreadsheetml/2006/main" count="502" uniqueCount="68">
  <si>
    <t>&lt;?xml version="1.0"?&gt;&lt;WebTableParameter xmlns:xsd="http://www.w3.org/2001/XMLSchema" xmlns:xsi="http://www.w3.org/2001/XMLSchema-instance" xmlns=""&gt;&lt;DataTable Code="MEI_BOP" HasMetadata="true"&gt;&lt;Name LocaleIsoCode="en"&gt;Balance of Payments (MEI)&lt;/Name&gt;&lt;Dimension Code="SUBJECT" Display="labels"&gt;&lt;Name LocaleIsoCode="en"&gt;Subject&lt;/Name&gt;&lt;Member Code="BPCRTD01" HasOnlyUnitMetadata="false"&gt;&lt;Name LocaleIsoCode="en"&gt;Goods, exports in millions&lt;/Name&gt;&lt;/Member&gt;&lt;Member Code="BPCRSE01" HasOnlyUnitMetadata="false"&gt;&lt;Name LocaleIsoCode="en"&gt;Services, credit in millions&lt;/Name&gt;&lt;/Member&gt;&lt;/Dimension&gt;&lt;Dimension Code="LOCATION" CommonCode="LOCATION" Display="labels"&gt;&lt;Name LocaleIsoCode="en"&gt;Country&lt;/Name&gt;&lt;Member Code="AUS" HasOnlyUnitMetadata="false"&gt;&lt;Name LocaleIsoCode="en"&gt;Australia&lt;/Name&gt;&lt;/Member&gt;&lt;Member Code="AUT" HasOnlyUnitMetadata="false"&gt;&lt;Name LocaleIsoCode="en"&gt;Austria&lt;/Name&gt;&lt;/Member&gt;&lt;Member Code="BEL" HasOnlyUnitMetadata="false"&gt;&lt;Name LocaleIsoCode="en"&gt;Belgium&lt;/Name&gt;&lt;/Member&gt;&lt;Member Code="CAN" HasOnlyUnitMetadata="false"&gt;&lt;Name LocaleIsoCode="en"&gt;Canada&lt;/Name&gt;&lt;/Member&gt;&lt;Member Code="FIN" HasOnlyUnitMetadata="false"&gt;&lt;Name LocaleIsoCode="en"&gt;Finland&lt;/Name&gt;&lt;/Member&gt;&lt;Member Code="FRA" HasOnlyUnitMetadata="false"&gt;&lt;Name LocaleIsoCode="en"&gt;France&lt;/Name&gt;&lt;/Member&gt;&lt;Member Code="DEU" HasMetadata="true" HasOnlyUnitMetadata="false"&gt;&lt;Name LocaleIsoCode="en"&gt;Germany&lt;/Name&gt;&lt;/Member&gt;&lt;Member Code="GRC" HasOnlyUnitMetadata="false"&gt;&lt;Name LocaleIsoCode="en"&gt;Greece&lt;/Name&gt;&lt;/Member&gt;&lt;Member Code="ITA" HasOnlyUnitMetadata="false"&gt;&lt;Name LocaleIsoCode="en"&gt;Italy&lt;/Name&gt;&lt;/Member&gt;&lt;Member Code="JPN" HasOnlyUnitMetadata="false"&gt;&lt;Name LocaleIsoCode="en"&gt;Japan&lt;/Name&gt;&lt;/Member&gt;&lt;Member Code="NLD" HasOnlyUnitMetadata="false"&gt;&lt;Name LocaleIsoCode="en"&gt;Netherlands&lt;/Name&gt;&lt;/Member&gt;&lt;Member Code="NZL" HasOnlyUnitMetadata="false"&gt;&lt;Name LocaleIsoCode="en"&gt;New Zealand&lt;/Name&gt;&lt;/Member&gt;&lt;Member Code="ESP" HasOnlyUnitMetadata="false"&gt;&lt;Name LocaleIsoCode="en"&gt;Spain&lt;/Name&gt;&lt;/Member&gt;&lt;Member Code="SWE" HasOnlyUnitMetadata="false"&gt;&lt;Name LocaleIsoCode="en"&gt;Sweden&lt;/Name&gt;&lt;/Member&gt;&lt;Member Code="GBR" HasOnlyUnitMetadata="false"&gt;&lt;Name LocaleIsoCode="en"&gt;United Kingdom&lt;/Name&gt;&lt;/Member&gt;&lt;/Dimension&gt;&lt;Dimension Code="MEASURE" Display="labels"&gt;&lt;Name LocaleIsoCode="en"&gt;Measure&lt;/Name&gt;&lt;Member Code="CXCU" HasOnlyUnitMetadata="false"&gt;&lt;Name LocaleIsoCode="en"&gt;US-Dollar converted&lt;/Name&gt;&lt;/Member&gt;&lt;/Dimension&gt;&lt;Dimension Code="FREQUENCY" CommonCode="FREQUENCY"&gt;&lt;Name LocaleIsoCode="en"&gt;Frequency&lt;/Name&gt;&lt;Member Code="A"&gt;&lt;Name LocaleIsoCode="en"&gt;Annual&lt;/Name&gt;&lt;/Member&gt;&lt;/Dimension&gt;&lt;Dimension Code="TIME" CommonCode="TIME"&gt;&lt;Name LocaleIsoCode="en"&gt;Time&lt;/Name&gt;&lt;Member Code="1988"&gt;&lt;Name LocaleIsoCode="en"&gt;1988&lt;/Name&gt;&lt;/Member&gt;&lt;Member Code="1989"&gt;&lt;Name LocaleIsoCode="en"&gt;1989&lt;/Name&gt;&lt;/Member&gt;&lt;Member Code="1990"&gt;&lt;Name LocaleIsoCode="en"&gt;1990&lt;/Name&gt;&lt;/Member&gt;&lt;Member Code="1991"&gt;&lt;Name LocaleIsoCode="en"&gt;1991&lt;/Name&gt;&lt;/Member&gt;&lt;Member Code="1992"&gt;&lt;Name LocaleIsoCode="en"&gt;1992&lt;/Name&gt;&lt;/Member&gt;&lt;Member Code="1993"&gt;&lt;Name LocaleIsoCode="en"&gt;1993&lt;/Name&gt;&lt;/Member&gt;&lt;Member Code="1994"&gt;&lt;Name LocaleIsoCode="en"&gt;1994&lt;/Name&gt;&lt;/Member&gt;&lt;Member Code="1995"&gt;&lt;Name LocaleIsoCode="en"&gt;1995&lt;/Name&gt;&lt;/Member&gt;&lt;Member Code="1996"&gt;&lt;Name LocaleIsoCode="en"&gt;1996&lt;/Name&gt;&lt;/Member&gt;&lt;Member Code="1997"&gt;&lt;Name LocaleIsoCode="en"&gt;1997&lt;/Name&gt;&lt;/Member&gt;&lt;Member Code="1998"&gt;&lt;Name LocaleIsoCode="en"&gt;1998&lt;/Name&gt;&lt;/Member&gt;&lt;Member Code="1999"&gt;&lt;Name LocaleIsoCode="en"&gt;1999&lt;/Name&gt;&lt;/Member&gt;&lt;Member Code="2000"&gt;&lt;Name LocaleIsoCode="en"&gt;2000&lt;/Name&gt;&lt;/Member&gt;&lt;Member Code="2001"&gt;&lt;Name LocaleIsoCode="en"&gt;2001&lt;/Name&gt;&lt;/Member&gt;&lt;Member Code="2002"&gt;&lt;Name LocaleIsoCode="en"&gt;2002&lt;/Name&gt;&lt;/Member&gt;&lt;Member Code="2003"&gt;&lt;Name LocaleIsoCode="en"&gt;2003&lt;/Name&gt;&lt;/Member&gt;&lt;Member Code="2004"&gt;&lt;Name LocaleIsoCode="en"&gt;2004&lt;/Name&gt;&lt;/Member&gt;&lt;Member Code="2005"&gt;&lt;Name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LocaleIsoCode="en"&gt;2008&lt;/Name&gt;&lt;/Member&gt;&lt;Member Code="2009"&gt;&lt;Name LocaleIsoCode="en"&gt;2009&lt;/Name&gt;&lt;/Member&gt;&lt;Member Code="2010"&gt;&lt;Name LocaleIsoCode="en"&gt;2010&lt;/Name&gt;&lt;/Member&gt;&lt;Member Code="2011"&gt;&lt;Name LocaleIsoCode="en"&gt;2011&lt;/Name&gt;&lt;/Member&gt;&lt;Member Code="2012"&gt;&lt;Name LocaleIsoCode="en"&gt;2012&lt;/Name&gt;&lt;/Member&gt;&lt;Member Code="2013"&gt;&lt;Name LocaleIsoCode="en"&gt;2013&lt;/Name&gt;&lt;/Member&gt;&lt;/Dimension&gt;&lt;WBOSInformations&gt;&lt;TimeDimension WebTreeWasUsed="false"&gt;&lt;StartCodes Annual="1988" /&gt;&lt;EndCodes Annual="2013" /&gt;&lt;/TimeDimension&gt;&lt;/WBOSInformations&gt;&lt;Tabulation Axis="horizontal"&gt;&lt;Dimension Code="FREQUENCY" CommonCode="FREQUENCY" /&gt;&lt;Dimension Code="TIME" CommonCode="TIME" /&gt;&lt;/Tabulation&gt;&lt;Tabulation Axis="vertical"&gt;&lt;Dimension Code="LOCATION" CommonCode="LOCATION" /&gt;&lt;/Tabulation&gt;&lt;Tabulation Axis="page"&gt;&lt;Dimension Code="SUBJECT" /&gt;&lt;Dimension Code="MEASURE" /&gt;&lt;/Tabulation&gt;&lt;Formatting&gt;&lt;Labels LocaleIsoCode="en" /&gt;&lt;Power&gt;0&lt;/Power&gt;&lt;Decimals&gt;0&lt;/Decimals&gt;&lt;SkipEmptyLines&gt;true&lt;/SkipEmptyLines&gt;&lt;FullyFillPage&gt;false&lt;/FullyFillPage&gt;&lt;SkipEmptyCols&gt;tru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LocaleIsoCode="en"&gt;Goods - Exports&lt;/Name&gt;&lt;AbsoluteUri&gt;http://stats.oecd.org//View.aspx?QueryId=115&amp;amp;QueryType=Public&amp;amp;Lang=en&lt;/AbsoluteUri&gt;&lt;/Query&gt;&lt;/WebTableParameter&gt;</t>
  </si>
  <si>
    <t>Dataset: Balance of Payments (MEI)</t>
  </si>
  <si>
    <t>Subject</t>
  </si>
  <si>
    <t>Goods, exports in millions</t>
  </si>
  <si>
    <t>Measure</t>
  </si>
  <si>
    <t>US-Dollar converted</t>
  </si>
  <si>
    <t>Frequency</t>
  </si>
  <si>
    <t>Annual</t>
  </si>
  <si>
    <t>Time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</si>
  <si>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</si>
  <si>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</si>
  <si>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</si>
  <si>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</si>
  <si>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</si>
  <si>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</si>
  <si>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</si>
  <si>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</si>
  <si>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</si>
  <si>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</si>
  <si>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</si>
  <si>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</si>
  <si>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</si>
  <si>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</si>
  <si>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</si>
  <si>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</si>
  <si>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</si>
  <si>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</si>
  <si>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</si>
  <si>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</si>
  <si>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</si>
  <si>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</si>
  <si>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</si>
  <si>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</si>
  <si>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</si>
  <si>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Country</t>
  </si>
  <si>
    <t/>
  </si>
  <si>
    <t>Australia</t>
  </si>
  <si>
    <t>i</t>
  </si>
  <si>
    <t>Austria</t>
  </si>
  <si>
    <t>..</t>
  </si>
  <si>
    <t>Belgium</t>
  </si>
  <si>
    <t>Canada</t>
  </si>
  <si>
    <t>Finland</t>
  </si>
  <si>
    <t>France</t>
  </si>
  <si>
    <t>Germany</t>
  </si>
  <si>
    <t>Greece</t>
  </si>
  <si>
    <t>Italy</t>
  </si>
  <si>
    <t>Japan</t>
  </si>
  <si>
    <t>Netherlands</t>
  </si>
  <si>
    <t>New Zealand</t>
  </si>
  <si>
    <t>Spain</t>
  </si>
  <si>
    <t>Sweden</t>
  </si>
  <si>
    <t>United Kingdom</t>
  </si>
  <si>
    <t>data extracted on 09 Dec 2013 16:44 UTC (GMT) from OECD.Stat</t>
  </si>
  <si>
    <t>Legend:</t>
  </si>
  <si>
    <t>B:</t>
  </si>
  <si>
    <t>Break</t>
  </si>
  <si>
    <t>Services, credit in millions</t>
  </si>
  <si>
    <t>data extracted on 09 Dec 2013 16:45 UTC (GMT) from OECD.Stat</t>
  </si>
  <si>
    <t>TOTAL</t>
  </si>
  <si>
    <t>Denmark</t>
  </si>
  <si>
    <t>Médiane</t>
  </si>
  <si>
    <t>Axe 100</t>
  </si>
  <si>
    <t xml:space="preserve">Meilleure performance: </t>
  </si>
  <si>
    <t>Meilleures performance: Australie</t>
  </si>
  <si>
    <t>Rang 1988</t>
  </si>
  <si>
    <t>Rang 2012</t>
  </si>
  <si>
    <t>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</si>
</sst>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9"/>
      <color indexed="10"/>
      <name val="Courier New"/>
      <family val="3"/>
    </font>
    <font>
      <sz val="9"/>
      <color indexed="81"/>
      <name val="Tahoma"/>
      <family val="2"/>
    </font>
    <font>
      <sz val="8"/>
      <color rgb="FFFFFFFF"/>
      <name val="Verdana"/>
      <family val="2"/>
    </font>
    <font>
      <b/>
      <sz val="10"/>
      <color rgb="FFFF0000"/>
      <name val="Arial"/>
      <family val="2"/>
    </font>
    <font>
      <sz val="1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A1E3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23" fillId="0" borderId="10" xfId="0" applyFont="1" applyBorder="1"/>
    <xf numFmtId="0" fontId="24" fillId="0" borderId="10" xfId="0" applyFont="1" applyBorder="1" applyAlignment="1">
      <alignment horizontal="left" wrapText="1"/>
    </xf>
    <xf numFmtId="0" fontId="21" fillId="34" borderId="10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wrapText="1"/>
    </xf>
    <xf numFmtId="0" fontId="25" fillId="36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 vertical="top" wrapText="1"/>
    </xf>
    <xf numFmtId="0" fontId="23" fillId="0" borderId="10" xfId="0" applyNumberFormat="1" applyFont="1" applyBorder="1" applyAlignment="1">
      <alignment horizontal="right"/>
    </xf>
    <xf numFmtId="0" fontId="23" fillId="37" borderId="10" xfId="0" applyNumberFormat="1" applyFont="1" applyFill="1" applyBorder="1" applyAlignment="1">
      <alignment horizontal="right"/>
    </xf>
    <xf numFmtId="0" fontId="19" fillId="35" borderId="10" xfId="0" applyFont="1" applyFill="1" applyBorder="1" applyAlignment="1">
      <alignment vertical="top" wrapText="1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34" borderId="10" xfId="0" applyNumberFormat="1" applyFont="1" applyFill="1" applyBorder="1" applyAlignment="1">
      <alignment horizontal="center" vertical="top" wrapText="1"/>
    </xf>
    <xf numFmtId="0" fontId="0" fillId="38" borderId="0" xfId="0" applyFill="1"/>
    <xf numFmtId="0" fontId="0" fillId="39" borderId="0" xfId="0" applyFill="1"/>
    <xf numFmtId="0" fontId="18" fillId="39" borderId="14" xfId="0" applyFont="1" applyFill="1" applyBorder="1" applyAlignment="1">
      <alignment vertical="top" wrapText="1"/>
    </xf>
    <xf numFmtId="1" fontId="27" fillId="40" borderId="10" xfId="0" applyNumberFormat="1" applyFont="1" applyFill="1" applyBorder="1" applyAlignment="1">
      <alignment horizontal="center" vertical="top" wrapText="1"/>
    </xf>
    <xf numFmtId="1" fontId="27" fillId="40" borderId="15" xfId="0" applyNumberFormat="1" applyFont="1" applyFill="1" applyBorder="1" applyAlignment="1">
      <alignment horizontal="center" vertical="top" wrapText="1"/>
    </xf>
    <xf numFmtId="0" fontId="28" fillId="0" borderId="0" xfId="0" applyFont="1"/>
    <xf numFmtId="0" fontId="29" fillId="0" borderId="0" xfId="0" applyFont="1"/>
    <xf numFmtId="0" fontId="23" fillId="0" borderId="14" xfId="0" applyNumberFormat="1" applyFont="1" applyFill="1" applyBorder="1" applyAlignment="1">
      <alignment horizontal="right"/>
    </xf>
    <xf numFmtId="0" fontId="22" fillId="33" borderId="11" xfId="0" applyFont="1" applyFill="1" applyBorder="1" applyAlignment="1">
      <alignment horizontal="right" vertical="top" wrapText="1"/>
    </xf>
    <xf numFmtId="0" fontId="22" fillId="33" borderId="12" xfId="0" applyFont="1" applyFill="1" applyBorder="1" applyAlignment="1">
      <alignment horizontal="right" vertical="top" wrapText="1"/>
    </xf>
    <xf numFmtId="0" fontId="21" fillId="33" borderId="11" xfId="0" applyFont="1" applyFill="1" applyBorder="1" applyAlignment="1">
      <alignment vertical="top" wrapText="1"/>
    </xf>
    <xf numFmtId="0" fontId="21" fillId="33" borderId="13" xfId="0" applyFont="1" applyFill="1" applyBorder="1" applyAlignment="1">
      <alignment vertical="top" wrapText="1"/>
    </xf>
    <xf numFmtId="0" fontId="21" fillId="33" borderId="12" xfId="0" applyFont="1" applyFill="1" applyBorder="1" applyAlignment="1">
      <alignment vertical="top" wrapText="1"/>
    </xf>
    <xf numFmtId="0" fontId="22" fillId="34" borderId="11" xfId="0" applyFont="1" applyFill="1" applyBorder="1" applyAlignment="1">
      <alignment horizontal="right" vertical="center" wrapText="1"/>
    </xf>
    <xf numFmtId="0" fontId="22" fillId="34" borderId="12" xfId="0" applyFont="1" applyFill="1" applyBorder="1" applyAlignment="1">
      <alignment horizontal="right" vertical="center" wrapText="1"/>
    </xf>
    <xf numFmtId="0" fontId="21" fillId="34" borderId="11" xfId="0" applyFont="1" applyFill="1" applyBorder="1" applyAlignment="1">
      <alignment horizontal="center" vertical="top" wrapText="1"/>
    </xf>
    <xf numFmtId="0" fontId="21" fillId="34" borderId="13" xfId="0" applyFont="1" applyFill="1" applyBorder="1" applyAlignment="1">
      <alignment horizontal="center" vertical="top" wrapText="1"/>
    </xf>
    <xf numFmtId="0" fontId="21" fillId="34" borderId="12" xfId="0" applyFont="1" applyFill="1" applyBorder="1" applyAlignment="1">
      <alignment horizontal="center" vertical="top" wrapText="1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baseline="0"/>
              <a:t>Part des exportations de biens et services de chaque pays dans les exportations totales de l'échantillon par rapport à une année de base (1995: base 100) - données OCDE - 16 pays</a:t>
            </a:r>
            <a:endParaRPr lang="fr-FR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2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'Graphique part des exportations'!$A$141:$A$395</c:f>
              <c:numCache>
                <c:formatCode>0</c:formatCode>
                <c:ptCount val="255"/>
                <c:pt idx="0">
                  <c:v>1996</c:v>
                </c:pt>
                <c:pt idx="1">
                  <c:v>1996</c:v>
                </c:pt>
                <c:pt idx="2">
                  <c:v>1996</c:v>
                </c:pt>
                <c:pt idx="3">
                  <c:v>1996</c:v>
                </c:pt>
                <c:pt idx="4">
                  <c:v>1996</c:v>
                </c:pt>
                <c:pt idx="5">
                  <c:v>1996</c:v>
                </c:pt>
                <c:pt idx="6">
                  <c:v>1996</c:v>
                </c:pt>
                <c:pt idx="7">
                  <c:v>1996</c:v>
                </c:pt>
                <c:pt idx="8">
                  <c:v>1996</c:v>
                </c:pt>
                <c:pt idx="9">
                  <c:v>1996</c:v>
                </c:pt>
                <c:pt idx="10">
                  <c:v>1996</c:v>
                </c:pt>
                <c:pt idx="11">
                  <c:v>1996</c:v>
                </c:pt>
                <c:pt idx="12">
                  <c:v>1996</c:v>
                </c:pt>
                <c:pt idx="13">
                  <c:v>1996</c:v>
                </c:pt>
                <c:pt idx="14">
                  <c:v>1996</c:v>
                </c:pt>
                <c:pt idx="15">
                  <c:v>1997</c:v>
                </c:pt>
                <c:pt idx="16">
                  <c:v>1997</c:v>
                </c:pt>
                <c:pt idx="17">
                  <c:v>1997</c:v>
                </c:pt>
                <c:pt idx="18">
                  <c:v>1997</c:v>
                </c:pt>
                <c:pt idx="19">
                  <c:v>1997</c:v>
                </c:pt>
                <c:pt idx="20">
                  <c:v>1997</c:v>
                </c:pt>
                <c:pt idx="21">
                  <c:v>1997</c:v>
                </c:pt>
                <c:pt idx="22">
                  <c:v>1997</c:v>
                </c:pt>
                <c:pt idx="23">
                  <c:v>1997</c:v>
                </c:pt>
                <c:pt idx="24">
                  <c:v>1997</c:v>
                </c:pt>
                <c:pt idx="25">
                  <c:v>1997</c:v>
                </c:pt>
                <c:pt idx="26">
                  <c:v>1997</c:v>
                </c:pt>
                <c:pt idx="27">
                  <c:v>1997</c:v>
                </c:pt>
                <c:pt idx="28">
                  <c:v>1997</c:v>
                </c:pt>
                <c:pt idx="29">
                  <c:v>1997</c:v>
                </c:pt>
                <c:pt idx="30">
                  <c:v>1998</c:v>
                </c:pt>
                <c:pt idx="31">
                  <c:v>1998</c:v>
                </c:pt>
                <c:pt idx="32">
                  <c:v>1998</c:v>
                </c:pt>
                <c:pt idx="33">
                  <c:v>1998</c:v>
                </c:pt>
                <c:pt idx="34">
                  <c:v>1998</c:v>
                </c:pt>
                <c:pt idx="35">
                  <c:v>1998</c:v>
                </c:pt>
                <c:pt idx="36">
                  <c:v>1998</c:v>
                </c:pt>
                <c:pt idx="37">
                  <c:v>1998</c:v>
                </c:pt>
                <c:pt idx="38">
                  <c:v>1998</c:v>
                </c:pt>
                <c:pt idx="39">
                  <c:v>1998</c:v>
                </c:pt>
                <c:pt idx="40">
                  <c:v>1998</c:v>
                </c:pt>
                <c:pt idx="41">
                  <c:v>1998</c:v>
                </c:pt>
                <c:pt idx="42">
                  <c:v>1998</c:v>
                </c:pt>
                <c:pt idx="43">
                  <c:v>1998</c:v>
                </c:pt>
                <c:pt idx="44">
                  <c:v>1998</c:v>
                </c:pt>
                <c:pt idx="45">
                  <c:v>1999</c:v>
                </c:pt>
                <c:pt idx="46">
                  <c:v>1999</c:v>
                </c:pt>
                <c:pt idx="47">
                  <c:v>1999</c:v>
                </c:pt>
                <c:pt idx="48">
                  <c:v>1999</c:v>
                </c:pt>
                <c:pt idx="49">
                  <c:v>1999</c:v>
                </c:pt>
                <c:pt idx="50">
                  <c:v>1999</c:v>
                </c:pt>
                <c:pt idx="51">
                  <c:v>1999</c:v>
                </c:pt>
                <c:pt idx="52">
                  <c:v>1999</c:v>
                </c:pt>
                <c:pt idx="53">
                  <c:v>1999</c:v>
                </c:pt>
                <c:pt idx="54">
                  <c:v>1999</c:v>
                </c:pt>
                <c:pt idx="55">
                  <c:v>1999</c:v>
                </c:pt>
                <c:pt idx="56">
                  <c:v>1999</c:v>
                </c:pt>
                <c:pt idx="57">
                  <c:v>1999</c:v>
                </c:pt>
                <c:pt idx="58">
                  <c:v>1999</c:v>
                </c:pt>
                <c:pt idx="59">
                  <c:v>1999</c:v>
                </c:pt>
                <c:pt idx="60">
                  <c:v>2000</c:v>
                </c:pt>
                <c:pt idx="61">
                  <c:v>2000</c:v>
                </c:pt>
                <c:pt idx="62">
                  <c:v>2000</c:v>
                </c:pt>
                <c:pt idx="63">
                  <c:v>2000</c:v>
                </c:pt>
                <c:pt idx="64">
                  <c:v>2000</c:v>
                </c:pt>
                <c:pt idx="65">
                  <c:v>2000</c:v>
                </c:pt>
                <c:pt idx="66">
                  <c:v>2000</c:v>
                </c:pt>
                <c:pt idx="67">
                  <c:v>2000</c:v>
                </c:pt>
                <c:pt idx="68">
                  <c:v>2000</c:v>
                </c:pt>
                <c:pt idx="69">
                  <c:v>2000</c:v>
                </c:pt>
                <c:pt idx="70">
                  <c:v>2000</c:v>
                </c:pt>
                <c:pt idx="71">
                  <c:v>2000</c:v>
                </c:pt>
                <c:pt idx="72">
                  <c:v>2000</c:v>
                </c:pt>
                <c:pt idx="73">
                  <c:v>2000</c:v>
                </c:pt>
                <c:pt idx="74">
                  <c:v>2000</c:v>
                </c:pt>
                <c:pt idx="75">
                  <c:v>2001</c:v>
                </c:pt>
                <c:pt idx="76">
                  <c:v>2001</c:v>
                </c:pt>
                <c:pt idx="77">
                  <c:v>2001</c:v>
                </c:pt>
                <c:pt idx="78">
                  <c:v>2001</c:v>
                </c:pt>
                <c:pt idx="79">
                  <c:v>2001</c:v>
                </c:pt>
                <c:pt idx="80">
                  <c:v>2001</c:v>
                </c:pt>
                <c:pt idx="81">
                  <c:v>2001</c:v>
                </c:pt>
                <c:pt idx="82">
                  <c:v>2001</c:v>
                </c:pt>
                <c:pt idx="83">
                  <c:v>2001</c:v>
                </c:pt>
                <c:pt idx="84">
                  <c:v>2001</c:v>
                </c:pt>
                <c:pt idx="85">
                  <c:v>2001</c:v>
                </c:pt>
                <c:pt idx="86">
                  <c:v>2001</c:v>
                </c:pt>
                <c:pt idx="87">
                  <c:v>2001</c:v>
                </c:pt>
                <c:pt idx="88">
                  <c:v>2001</c:v>
                </c:pt>
                <c:pt idx="89">
                  <c:v>2001</c:v>
                </c:pt>
                <c:pt idx="90">
                  <c:v>2002</c:v>
                </c:pt>
                <c:pt idx="91">
                  <c:v>2002</c:v>
                </c:pt>
                <c:pt idx="92">
                  <c:v>2002</c:v>
                </c:pt>
                <c:pt idx="93">
                  <c:v>2002</c:v>
                </c:pt>
                <c:pt idx="94">
                  <c:v>2002</c:v>
                </c:pt>
                <c:pt idx="95">
                  <c:v>2002</c:v>
                </c:pt>
                <c:pt idx="96">
                  <c:v>2002</c:v>
                </c:pt>
                <c:pt idx="97">
                  <c:v>2002</c:v>
                </c:pt>
                <c:pt idx="98">
                  <c:v>2002</c:v>
                </c:pt>
                <c:pt idx="99">
                  <c:v>2002</c:v>
                </c:pt>
                <c:pt idx="100">
                  <c:v>2002</c:v>
                </c:pt>
                <c:pt idx="101">
                  <c:v>2002</c:v>
                </c:pt>
                <c:pt idx="102">
                  <c:v>2002</c:v>
                </c:pt>
                <c:pt idx="103">
                  <c:v>2002</c:v>
                </c:pt>
                <c:pt idx="104">
                  <c:v>2002</c:v>
                </c:pt>
                <c:pt idx="105">
                  <c:v>2003</c:v>
                </c:pt>
                <c:pt idx="106">
                  <c:v>2003</c:v>
                </c:pt>
                <c:pt idx="107">
                  <c:v>2003</c:v>
                </c:pt>
                <c:pt idx="108">
                  <c:v>2003</c:v>
                </c:pt>
                <c:pt idx="109">
                  <c:v>2003</c:v>
                </c:pt>
                <c:pt idx="110">
                  <c:v>2003</c:v>
                </c:pt>
                <c:pt idx="111">
                  <c:v>2003</c:v>
                </c:pt>
                <c:pt idx="112">
                  <c:v>2003</c:v>
                </c:pt>
                <c:pt idx="113">
                  <c:v>2003</c:v>
                </c:pt>
                <c:pt idx="114">
                  <c:v>2003</c:v>
                </c:pt>
                <c:pt idx="115">
                  <c:v>2003</c:v>
                </c:pt>
                <c:pt idx="116">
                  <c:v>2003</c:v>
                </c:pt>
                <c:pt idx="117">
                  <c:v>2003</c:v>
                </c:pt>
                <c:pt idx="118">
                  <c:v>2003</c:v>
                </c:pt>
                <c:pt idx="119">
                  <c:v>2003</c:v>
                </c:pt>
                <c:pt idx="120">
                  <c:v>2004</c:v>
                </c:pt>
                <c:pt idx="121">
                  <c:v>2004</c:v>
                </c:pt>
                <c:pt idx="122">
                  <c:v>2004</c:v>
                </c:pt>
                <c:pt idx="123">
                  <c:v>2004</c:v>
                </c:pt>
                <c:pt idx="124">
                  <c:v>2004</c:v>
                </c:pt>
                <c:pt idx="125">
                  <c:v>2004</c:v>
                </c:pt>
                <c:pt idx="126">
                  <c:v>2004</c:v>
                </c:pt>
                <c:pt idx="127">
                  <c:v>2004</c:v>
                </c:pt>
                <c:pt idx="128">
                  <c:v>2004</c:v>
                </c:pt>
                <c:pt idx="129">
                  <c:v>2004</c:v>
                </c:pt>
                <c:pt idx="130">
                  <c:v>2004</c:v>
                </c:pt>
                <c:pt idx="131">
                  <c:v>2004</c:v>
                </c:pt>
                <c:pt idx="132">
                  <c:v>2004</c:v>
                </c:pt>
                <c:pt idx="133">
                  <c:v>2004</c:v>
                </c:pt>
                <c:pt idx="134">
                  <c:v>2004</c:v>
                </c:pt>
                <c:pt idx="135">
                  <c:v>2005</c:v>
                </c:pt>
                <c:pt idx="136">
                  <c:v>2005</c:v>
                </c:pt>
                <c:pt idx="137">
                  <c:v>2005</c:v>
                </c:pt>
                <c:pt idx="138">
                  <c:v>2005</c:v>
                </c:pt>
                <c:pt idx="139">
                  <c:v>2005</c:v>
                </c:pt>
                <c:pt idx="140">
                  <c:v>2005</c:v>
                </c:pt>
                <c:pt idx="141">
                  <c:v>2005</c:v>
                </c:pt>
                <c:pt idx="142">
                  <c:v>2005</c:v>
                </c:pt>
                <c:pt idx="143">
                  <c:v>2005</c:v>
                </c:pt>
                <c:pt idx="144">
                  <c:v>2005</c:v>
                </c:pt>
                <c:pt idx="145">
                  <c:v>2005</c:v>
                </c:pt>
                <c:pt idx="146">
                  <c:v>2005</c:v>
                </c:pt>
                <c:pt idx="147">
                  <c:v>2005</c:v>
                </c:pt>
                <c:pt idx="148">
                  <c:v>2005</c:v>
                </c:pt>
                <c:pt idx="149">
                  <c:v>2005</c:v>
                </c:pt>
                <c:pt idx="150">
                  <c:v>2006</c:v>
                </c:pt>
                <c:pt idx="151">
                  <c:v>2006</c:v>
                </c:pt>
                <c:pt idx="152">
                  <c:v>2006</c:v>
                </c:pt>
                <c:pt idx="153">
                  <c:v>2006</c:v>
                </c:pt>
                <c:pt idx="154">
                  <c:v>2006</c:v>
                </c:pt>
                <c:pt idx="155">
                  <c:v>2006</c:v>
                </c:pt>
                <c:pt idx="156">
                  <c:v>2006</c:v>
                </c:pt>
                <c:pt idx="157">
                  <c:v>2006</c:v>
                </c:pt>
                <c:pt idx="158">
                  <c:v>2006</c:v>
                </c:pt>
                <c:pt idx="159">
                  <c:v>2006</c:v>
                </c:pt>
                <c:pt idx="160">
                  <c:v>2006</c:v>
                </c:pt>
                <c:pt idx="161">
                  <c:v>2006</c:v>
                </c:pt>
                <c:pt idx="162">
                  <c:v>2006</c:v>
                </c:pt>
                <c:pt idx="163">
                  <c:v>2006</c:v>
                </c:pt>
                <c:pt idx="164">
                  <c:v>2006</c:v>
                </c:pt>
                <c:pt idx="165">
                  <c:v>2007</c:v>
                </c:pt>
                <c:pt idx="166">
                  <c:v>2007</c:v>
                </c:pt>
                <c:pt idx="167">
                  <c:v>2007</c:v>
                </c:pt>
                <c:pt idx="168">
                  <c:v>2007</c:v>
                </c:pt>
                <c:pt idx="169">
                  <c:v>2007</c:v>
                </c:pt>
                <c:pt idx="170">
                  <c:v>2007</c:v>
                </c:pt>
                <c:pt idx="171">
                  <c:v>2007</c:v>
                </c:pt>
                <c:pt idx="172">
                  <c:v>2007</c:v>
                </c:pt>
                <c:pt idx="173">
                  <c:v>2007</c:v>
                </c:pt>
                <c:pt idx="174">
                  <c:v>2007</c:v>
                </c:pt>
                <c:pt idx="175">
                  <c:v>2007</c:v>
                </c:pt>
                <c:pt idx="176">
                  <c:v>2007</c:v>
                </c:pt>
                <c:pt idx="177">
                  <c:v>2007</c:v>
                </c:pt>
                <c:pt idx="178">
                  <c:v>2007</c:v>
                </c:pt>
                <c:pt idx="179">
                  <c:v>2007</c:v>
                </c:pt>
                <c:pt idx="180">
                  <c:v>2008</c:v>
                </c:pt>
                <c:pt idx="181">
                  <c:v>2008</c:v>
                </c:pt>
                <c:pt idx="182">
                  <c:v>2008</c:v>
                </c:pt>
                <c:pt idx="183">
                  <c:v>2008</c:v>
                </c:pt>
                <c:pt idx="184">
                  <c:v>2008</c:v>
                </c:pt>
                <c:pt idx="185">
                  <c:v>2008</c:v>
                </c:pt>
                <c:pt idx="186">
                  <c:v>2008</c:v>
                </c:pt>
                <c:pt idx="187">
                  <c:v>2008</c:v>
                </c:pt>
                <c:pt idx="188">
                  <c:v>2008</c:v>
                </c:pt>
                <c:pt idx="189">
                  <c:v>2008</c:v>
                </c:pt>
                <c:pt idx="190">
                  <c:v>2008</c:v>
                </c:pt>
                <c:pt idx="191">
                  <c:v>2008</c:v>
                </c:pt>
                <c:pt idx="192">
                  <c:v>2008</c:v>
                </c:pt>
                <c:pt idx="193">
                  <c:v>2008</c:v>
                </c:pt>
                <c:pt idx="194">
                  <c:v>2008</c:v>
                </c:pt>
                <c:pt idx="195">
                  <c:v>2009</c:v>
                </c:pt>
                <c:pt idx="196">
                  <c:v>2009</c:v>
                </c:pt>
                <c:pt idx="197">
                  <c:v>2009</c:v>
                </c:pt>
                <c:pt idx="198">
                  <c:v>2009</c:v>
                </c:pt>
                <c:pt idx="199">
                  <c:v>2009</c:v>
                </c:pt>
                <c:pt idx="200">
                  <c:v>2009</c:v>
                </c:pt>
                <c:pt idx="201">
                  <c:v>2009</c:v>
                </c:pt>
                <c:pt idx="202">
                  <c:v>2009</c:v>
                </c:pt>
                <c:pt idx="203">
                  <c:v>2009</c:v>
                </c:pt>
                <c:pt idx="204">
                  <c:v>2009</c:v>
                </c:pt>
                <c:pt idx="205">
                  <c:v>2009</c:v>
                </c:pt>
                <c:pt idx="206">
                  <c:v>2009</c:v>
                </c:pt>
                <c:pt idx="207">
                  <c:v>2009</c:v>
                </c:pt>
                <c:pt idx="208">
                  <c:v>2009</c:v>
                </c:pt>
                <c:pt idx="209">
                  <c:v>2009</c:v>
                </c:pt>
                <c:pt idx="210">
                  <c:v>2010</c:v>
                </c:pt>
                <c:pt idx="211">
                  <c:v>2010</c:v>
                </c:pt>
                <c:pt idx="212">
                  <c:v>2010</c:v>
                </c:pt>
                <c:pt idx="213">
                  <c:v>2010</c:v>
                </c:pt>
                <c:pt idx="214">
                  <c:v>2010</c:v>
                </c:pt>
                <c:pt idx="215">
                  <c:v>2010</c:v>
                </c:pt>
                <c:pt idx="216">
                  <c:v>2010</c:v>
                </c:pt>
                <c:pt idx="217">
                  <c:v>2010</c:v>
                </c:pt>
                <c:pt idx="218">
                  <c:v>2010</c:v>
                </c:pt>
                <c:pt idx="219">
                  <c:v>2010</c:v>
                </c:pt>
                <c:pt idx="220">
                  <c:v>2010</c:v>
                </c:pt>
                <c:pt idx="221">
                  <c:v>2010</c:v>
                </c:pt>
                <c:pt idx="222">
                  <c:v>2010</c:v>
                </c:pt>
                <c:pt idx="223">
                  <c:v>2010</c:v>
                </c:pt>
                <c:pt idx="224">
                  <c:v>2010</c:v>
                </c:pt>
                <c:pt idx="225">
                  <c:v>2011</c:v>
                </c:pt>
                <c:pt idx="226">
                  <c:v>2011</c:v>
                </c:pt>
                <c:pt idx="227">
                  <c:v>2011</c:v>
                </c:pt>
                <c:pt idx="228">
                  <c:v>2011</c:v>
                </c:pt>
                <c:pt idx="229">
                  <c:v>2011</c:v>
                </c:pt>
                <c:pt idx="230">
                  <c:v>2011</c:v>
                </c:pt>
                <c:pt idx="231">
                  <c:v>2011</c:v>
                </c:pt>
                <c:pt idx="232">
                  <c:v>2011</c:v>
                </c:pt>
                <c:pt idx="233">
                  <c:v>2011</c:v>
                </c:pt>
                <c:pt idx="234">
                  <c:v>2011</c:v>
                </c:pt>
                <c:pt idx="235">
                  <c:v>2011</c:v>
                </c:pt>
                <c:pt idx="236">
                  <c:v>2011</c:v>
                </c:pt>
                <c:pt idx="237">
                  <c:v>2011</c:v>
                </c:pt>
                <c:pt idx="238">
                  <c:v>2011</c:v>
                </c:pt>
                <c:pt idx="239">
                  <c:v>2011</c:v>
                </c:pt>
                <c:pt idx="240">
                  <c:v>2012</c:v>
                </c:pt>
                <c:pt idx="241">
                  <c:v>2012</c:v>
                </c:pt>
                <c:pt idx="242">
                  <c:v>2012</c:v>
                </c:pt>
                <c:pt idx="243">
                  <c:v>2012</c:v>
                </c:pt>
                <c:pt idx="244">
                  <c:v>2012</c:v>
                </c:pt>
                <c:pt idx="245">
                  <c:v>2012</c:v>
                </c:pt>
                <c:pt idx="246">
                  <c:v>2012</c:v>
                </c:pt>
                <c:pt idx="247">
                  <c:v>2012</c:v>
                </c:pt>
                <c:pt idx="248">
                  <c:v>2012</c:v>
                </c:pt>
                <c:pt idx="249">
                  <c:v>2012</c:v>
                </c:pt>
                <c:pt idx="250">
                  <c:v>2012</c:v>
                </c:pt>
                <c:pt idx="251">
                  <c:v>2012</c:v>
                </c:pt>
                <c:pt idx="252">
                  <c:v>2012</c:v>
                </c:pt>
                <c:pt idx="253">
                  <c:v>2012</c:v>
                </c:pt>
                <c:pt idx="254">
                  <c:v>2012</c:v>
                </c:pt>
              </c:numCache>
            </c:numRef>
          </c:xVal>
          <c:yVal>
            <c:numRef>
              <c:f>'Graphique part des exportations'!$B$141:$B$395</c:f>
              <c:numCache>
                <c:formatCode>General</c:formatCode>
                <c:ptCount val="255"/>
                <c:pt idx="0">
                  <c:v>110.10471800000001</c:v>
                </c:pt>
                <c:pt idx="1">
                  <c:v>97.349328799999995</c:v>
                </c:pt>
                <c:pt idx="2">
                  <c:v>96.495014699999999</c:v>
                </c:pt>
                <c:pt idx="3">
                  <c:v>103.42500200000001</c:v>
                </c:pt>
                <c:pt idx="4">
                  <c:v>99.2255112</c:v>
                </c:pt>
                <c:pt idx="5">
                  <c:v>96.710654099999999</c:v>
                </c:pt>
                <c:pt idx="6">
                  <c:v>97.376225399999996</c:v>
                </c:pt>
                <c:pt idx="7">
                  <c:v>94.3292517</c:v>
                </c:pt>
                <c:pt idx="8">
                  <c:v>113.553652</c:v>
                </c:pt>
                <c:pt idx="9">
                  <c:v>91.7347082</c:v>
                </c:pt>
                <c:pt idx="10">
                  <c:v>96.946450600000006</c:v>
                </c:pt>
                <c:pt idx="11">
                  <c:v>102.668238</c:v>
                </c:pt>
                <c:pt idx="12">
                  <c:v>106.55893</c:v>
                </c:pt>
                <c:pt idx="13">
                  <c:v>102.030806</c:v>
                </c:pt>
                <c:pt idx="14">
                  <c:v>105.751013</c:v>
                </c:pt>
                <c:pt idx="15">
                  <c:v>115.01161</c:v>
                </c:pt>
                <c:pt idx="16">
                  <c:v>94.037993200000003</c:v>
                </c:pt>
                <c:pt idx="17">
                  <c:v>91.839642100000006</c:v>
                </c:pt>
                <c:pt idx="18">
                  <c:v>109.192412</c:v>
                </c:pt>
                <c:pt idx="19">
                  <c:v>92.673686799999999</c:v>
                </c:pt>
                <c:pt idx="20">
                  <c:v>95.615557199999998</c:v>
                </c:pt>
                <c:pt idx="21">
                  <c:v>94.159228600000006</c:v>
                </c:pt>
                <c:pt idx="22">
                  <c:v>100.228523</c:v>
                </c:pt>
                <c:pt idx="23">
                  <c:v>110.40956300000001</c:v>
                </c:pt>
                <c:pt idx="24">
                  <c:v>92.772624100000002</c:v>
                </c:pt>
                <c:pt idx="25">
                  <c:v>94.148264400000002</c:v>
                </c:pt>
                <c:pt idx="26">
                  <c:v>98.956985700000004</c:v>
                </c:pt>
                <c:pt idx="27">
                  <c:v>108.018631</c:v>
                </c:pt>
                <c:pt idx="28">
                  <c:v>100.66996</c:v>
                </c:pt>
                <c:pt idx="29">
                  <c:v>114.854106</c:v>
                </c:pt>
                <c:pt idx="30">
                  <c:v>98.984521099999995</c:v>
                </c:pt>
                <c:pt idx="31">
                  <c:v>99.5650385</c:v>
                </c:pt>
                <c:pt idx="32">
                  <c:v>94.081343500000003</c:v>
                </c:pt>
                <c:pt idx="33">
                  <c:v>110.18766100000001</c:v>
                </c:pt>
                <c:pt idx="34">
                  <c:v>93.155541200000002</c:v>
                </c:pt>
                <c:pt idx="35">
                  <c:v>99.234328199999993</c:v>
                </c:pt>
                <c:pt idx="36">
                  <c:v>98.408061700000005</c:v>
                </c:pt>
                <c:pt idx="37">
                  <c:v>100.07367499999999</c:v>
                </c:pt>
                <c:pt idx="38">
                  <c:v>108.190697</c:v>
                </c:pt>
                <c:pt idx="39">
                  <c:v>83.855817799999997</c:v>
                </c:pt>
                <c:pt idx="40">
                  <c:v>96.212039899999994</c:v>
                </c:pt>
                <c:pt idx="41">
                  <c:v>84.7437963</c:v>
                </c:pt>
                <c:pt idx="42">
                  <c:v>114.02649099999999</c:v>
                </c:pt>
                <c:pt idx="43">
                  <c:v>102.925943</c:v>
                </c:pt>
                <c:pt idx="44">
                  <c:v>112.751288</c:v>
                </c:pt>
                <c:pt idx="45">
                  <c:v>99.299644799999996</c:v>
                </c:pt>
                <c:pt idx="46">
                  <c:v>99.721992</c:v>
                </c:pt>
                <c:pt idx="47">
                  <c:v>92.688162000000005</c:v>
                </c:pt>
                <c:pt idx="48">
                  <c:v>120.875277</c:v>
                </c:pt>
                <c:pt idx="49">
                  <c:v>101.07715399999999</c:v>
                </c:pt>
                <c:pt idx="50">
                  <c:v>94.272968300000002</c:v>
                </c:pt>
                <c:pt idx="51">
                  <c:v>96.6681059</c:v>
                </c:pt>
                <c:pt idx="52">
                  <c:v>140.47691399999999</c:v>
                </c:pt>
                <c:pt idx="53">
                  <c:v>100.45208700000001</c:v>
                </c:pt>
                <c:pt idx="54">
                  <c:v>87.345670699999999</c:v>
                </c:pt>
                <c:pt idx="55">
                  <c:v>95.241498699999994</c:v>
                </c:pt>
                <c:pt idx="56">
                  <c:v>88.364573800000002</c:v>
                </c:pt>
                <c:pt idx="57">
                  <c:v>115.11534</c:v>
                </c:pt>
                <c:pt idx="58">
                  <c:v>102.87331399999999</c:v>
                </c:pt>
                <c:pt idx="59">
                  <c:v>111.665818</c:v>
                </c:pt>
                <c:pt idx="60">
                  <c:v>106.13010219315315</c:v>
                </c:pt>
                <c:pt idx="61">
                  <c:v>94.705424309886183</c:v>
                </c:pt>
                <c:pt idx="62">
                  <c:v>90.635321041654038</c:v>
                </c:pt>
                <c:pt idx="63">
                  <c:v>133.38958552856806</c:v>
                </c:pt>
                <c:pt idx="64">
                  <c:v>103.06008329405023</c:v>
                </c:pt>
                <c:pt idx="65">
                  <c:v>98.978020020297691</c:v>
                </c:pt>
                <c:pt idx="66">
                  <c:v>92.78649900071072</c:v>
                </c:pt>
                <c:pt idx="67">
                  <c:v>152.53087454848313</c:v>
                </c:pt>
                <c:pt idx="68">
                  <c:v>96.304061287009716</c:v>
                </c:pt>
                <c:pt idx="69">
                  <c:v>94.869761679320135</c:v>
                </c:pt>
                <c:pt idx="70">
                  <c:v>93.360852138931435</c:v>
                </c:pt>
                <c:pt idx="71">
                  <c:v>88.674811787731073</c:v>
                </c:pt>
                <c:pt idx="72">
                  <c:v>111.49774544071028</c:v>
                </c:pt>
                <c:pt idx="73">
                  <c:v>101.94021485496614</c:v>
                </c:pt>
                <c:pt idx="74">
                  <c:v>110.58668058014216</c:v>
                </c:pt>
                <c:pt idx="75">
                  <c:v>105.24646506821639</c:v>
                </c:pt>
                <c:pt idx="76">
                  <c:v>100.30768704651265</c:v>
                </c:pt>
                <c:pt idx="77">
                  <c:v>92.570670193812433</c:v>
                </c:pt>
                <c:pt idx="78">
                  <c:v>128.58407455050175</c:v>
                </c:pt>
                <c:pt idx="79">
                  <c:v>109.014790402459</c:v>
                </c:pt>
                <c:pt idx="80">
                  <c:v>98.562468863225689</c:v>
                </c:pt>
                <c:pt idx="81">
                  <c:v>98.865344701761487</c:v>
                </c:pt>
                <c:pt idx="82">
                  <c:v>156.42413754106352</c:v>
                </c:pt>
                <c:pt idx="83">
                  <c:v>100.38051101789802</c:v>
                </c:pt>
                <c:pt idx="84">
                  <c:v>82.210093674392155</c:v>
                </c:pt>
                <c:pt idx="85">
                  <c:v>95.563674475243687</c:v>
                </c:pt>
                <c:pt idx="86">
                  <c:v>93.110317650526341</c:v>
                </c:pt>
                <c:pt idx="87">
                  <c:v>117.35225284453954</c:v>
                </c:pt>
                <c:pt idx="88">
                  <c:v>96.251904663600499</c:v>
                </c:pt>
                <c:pt idx="89">
                  <c:v>110.82526456977489</c:v>
                </c:pt>
                <c:pt idx="90">
                  <c:v>104.2610267707925</c:v>
                </c:pt>
                <c:pt idx="91">
                  <c:v>105.15846461892488</c:v>
                </c:pt>
                <c:pt idx="92">
                  <c:v>87.595051772031724</c:v>
                </c:pt>
                <c:pt idx="93">
                  <c:v>120.59362523035568</c:v>
                </c:pt>
                <c:pt idx="94">
                  <c:v>110.68264067922202</c:v>
                </c:pt>
                <c:pt idx="95">
                  <c:v>99.701116794708966</c:v>
                </c:pt>
                <c:pt idx="96">
                  <c:v>103.02816469067831</c:v>
                </c:pt>
                <c:pt idx="97">
                  <c:v>147.98290273032018</c:v>
                </c:pt>
                <c:pt idx="98">
                  <c:v>99.074220143647722</c:v>
                </c:pt>
                <c:pt idx="99">
                  <c:v>80.965622996477322</c:v>
                </c:pt>
                <c:pt idx="100">
                  <c:v>95.0301922357705</c:v>
                </c:pt>
                <c:pt idx="101">
                  <c:v>97.039902388403945</c:v>
                </c:pt>
                <c:pt idx="102">
                  <c:v>121.18937616609024</c:v>
                </c:pt>
                <c:pt idx="103">
                  <c:v>96.361469407432537</c:v>
                </c:pt>
                <c:pt idx="104">
                  <c:v>111.42341450705658</c:v>
                </c:pt>
                <c:pt idx="105">
                  <c:v>98.321805879824169</c:v>
                </c:pt>
                <c:pt idx="106">
                  <c:v>108.20772569709567</c:v>
                </c:pt>
                <c:pt idx="107">
                  <c:v>88.461645676707434</c:v>
                </c:pt>
                <c:pt idx="108">
                  <c:v>110.99973334137063</c:v>
                </c:pt>
                <c:pt idx="109">
                  <c:v>109.33907519251929</c:v>
                </c:pt>
                <c:pt idx="110">
                  <c:v>98.368539396761904</c:v>
                </c:pt>
                <c:pt idx="111">
                  <c:v>106.78488207253307</c:v>
                </c:pt>
                <c:pt idx="112">
                  <c:v>155.25936624124483</c:v>
                </c:pt>
                <c:pt idx="113">
                  <c:v>99.590164156614151</c:v>
                </c:pt>
                <c:pt idx="114">
                  <c:v>78.397417929868311</c:v>
                </c:pt>
                <c:pt idx="115">
                  <c:v>99.625878170517794</c:v>
                </c:pt>
                <c:pt idx="116">
                  <c:v>98.057119664700394</c:v>
                </c:pt>
                <c:pt idx="117">
                  <c:v>127.75414552432449</c:v>
                </c:pt>
                <c:pt idx="118">
                  <c:v>99.852653058652521</c:v>
                </c:pt>
                <c:pt idx="119">
                  <c:v>107.79504534028182</c:v>
                </c:pt>
                <c:pt idx="120">
                  <c:v>101.37997183145431</c:v>
                </c:pt>
                <c:pt idx="121">
                  <c:v>111.58162723996021</c:v>
                </c:pt>
                <c:pt idx="122">
                  <c:v>88.465322894304862</c:v>
                </c:pt>
                <c:pt idx="123">
                  <c:v>108.23184042006082</c:v>
                </c:pt>
                <c:pt idx="124">
                  <c:v>106.49003244779729</c:v>
                </c:pt>
                <c:pt idx="125">
                  <c:v>98.352746594025078</c:v>
                </c:pt>
                <c:pt idx="126">
                  <c:v>108.76700932520376</c:v>
                </c:pt>
                <c:pt idx="127">
                  <c:v>173.71655406128525</c:v>
                </c:pt>
                <c:pt idx="128">
                  <c:v>98.950302214392266</c:v>
                </c:pt>
                <c:pt idx="129">
                  <c:v>79.818468889901112</c:v>
                </c:pt>
                <c:pt idx="130">
                  <c:v>98.93842797742326</c:v>
                </c:pt>
                <c:pt idx="131">
                  <c:v>99.816072820099009</c:v>
                </c:pt>
                <c:pt idx="132">
                  <c:v>125.48199981072101</c:v>
                </c:pt>
                <c:pt idx="133">
                  <c:v>102.09514804686239</c:v>
                </c:pt>
                <c:pt idx="134">
                  <c:v>106.05483071899604</c:v>
                </c:pt>
                <c:pt idx="135">
                  <c:v>111.4782912707548</c:v>
                </c:pt>
                <c:pt idx="136">
                  <c:v>112.48448626043168</c:v>
                </c:pt>
                <c:pt idx="137">
                  <c:v>88.465959661302335</c:v>
                </c:pt>
                <c:pt idx="138">
                  <c:v>112.43846622604035</c:v>
                </c:pt>
                <c:pt idx="139">
                  <c:v>111.22184362687572</c:v>
                </c:pt>
                <c:pt idx="140">
                  <c:v>97.975566474886904</c:v>
                </c:pt>
                <c:pt idx="141">
                  <c:v>108.91478839288395</c:v>
                </c:pt>
                <c:pt idx="142">
                  <c:v>168.41202659360368</c:v>
                </c:pt>
                <c:pt idx="143">
                  <c:v>96.288613305515895</c:v>
                </c:pt>
                <c:pt idx="144">
                  <c:v>78.418130247132439</c:v>
                </c:pt>
                <c:pt idx="145">
                  <c:v>100.12229483655541</c:v>
                </c:pt>
                <c:pt idx="146">
                  <c:v>98.318209383242475</c:v>
                </c:pt>
                <c:pt idx="147">
                  <c:v>124.03028581128403</c:v>
                </c:pt>
                <c:pt idx="148">
                  <c:v>102.03988000452686</c:v>
                </c:pt>
                <c:pt idx="149">
                  <c:v>107.68923851556396</c:v>
                </c:pt>
                <c:pt idx="150">
                  <c:v>114.44340828234378</c:v>
                </c:pt>
                <c:pt idx="151">
                  <c:v>111.37617480950234</c:v>
                </c:pt>
                <c:pt idx="152">
                  <c:v>85.442879504375014</c:v>
                </c:pt>
                <c:pt idx="153">
                  <c:v>108.55769133430415</c:v>
                </c:pt>
                <c:pt idx="154">
                  <c:v>112.52568444510491</c:v>
                </c:pt>
                <c:pt idx="155">
                  <c:v>100.48773176868681</c:v>
                </c:pt>
                <c:pt idx="156">
                  <c:v>112.287245295234</c:v>
                </c:pt>
                <c:pt idx="157">
                  <c:v>163.27643765966627</c:v>
                </c:pt>
                <c:pt idx="158">
                  <c:v>96.338456681934005</c:v>
                </c:pt>
                <c:pt idx="159">
                  <c:v>75.653143469746354</c:v>
                </c:pt>
                <c:pt idx="160">
                  <c:v>100.1317291548101</c:v>
                </c:pt>
                <c:pt idx="161">
                  <c:v>88.181530220926291</c:v>
                </c:pt>
                <c:pt idx="162">
                  <c:v>124.56503136886073</c:v>
                </c:pt>
                <c:pt idx="163">
                  <c:v>104.3989874874826</c:v>
                </c:pt>
                <c:pt idx="164">
                  <c:v>111.14337488148018</c:v>
                </c:pt>
                <c:pt idx="165">
                  <c:v>115.36625974272165</c:v>
                </c:pt>
                <c:pt idx="166">
                  <c:v>117.26007128855368</c:v>
                </c:pt>
                <c:pt idx="167">
                  <c:v>86.996386689311706</c:v>
                </c:pt>
                <c:pt idx="168">
                  <c:v>101.76343192462494</c:v>
                </c:pt>
                <c:pt idx="169">
                  <c:v>111.15408951346866</c:v>
                </c:pt>
                <c:pt idx="170">
                  <c:v>104.7385018389988</c:v>
                </c:pt>
                <c:pt idx="171">
                  <c:v>116.41640235068789</c:v>
                </c:pt>
                <c:pt idx="172">
                  <c:v>169.95082611867869</c:v>
                </c:pt>
                <c:pt idx="173">
                  <c:v>99.481750635312252</c:v>
                </c:pt>
                <c:pt idx="174">
                  <c:v>72.467589997542689</c:v>
                </c:pt>
                <c:pt idx="175">
                  <c:v>102.34519535525037</c:v>
                </c:pt>
                <c:pt idx="176">
                  <c:v>91.760475025283171</c:v>
                </c:pt>
                <c:pt idx="177">
                  <c:v>129.86714100616413</c:v>
                </c:pt>
                <c:pt idx="178">
                  <c:v>106.5959003767786</c:v>
                </c:pt>
                <c:pt idx="179">
                  <c:v>103.33561395522382</c:v>
                </c:pt>
                <c:pt idx="180">
                  <c:v>132.42111462644314</c:v>
                </c:pt>
                <c:pt idx="181">
                  <c:v>118.57208489273586</c:v>
                </c:pt>
                <c:pt idx="182">
                  <c:v>88.357508963632569</c:v>
                </c:pt>
                <c:pt idx="183">
                  <c:v>98.297735266558462</c:v>
                </c:pt>
                <c:pt idx="184">
                  <c:v>116.47581772718092</c:v>
                </c:pt>
                <c:pt idx="185">
                  <c:v>107.85320390404544</c:v>
                </c:pt>
                <c:pt idx="186">
                  <c:v>117.42853028147468</c:v>
                </c:pt>
                <c:pt idx="187">
                  <c:v>182.27407958824716</c:v>
                </c:pt>
                <c:pt idx="188">
                  <c:v>96.858156799888775</c:v>
                </c:pt>
                <c:pt idx="189">
                  <c:v>73.29876178117722</c:v>
                </c:pt>
                <c:pt idx="190">
                  <c:v>104.79958312184658</c:v>
                </c:pt>
                <c:pt idx="191">
                  <c:v>91.299079201917522</c:v>
                </c:pt>
                <c:pt idx="192">
                  <c:v>128.16774784522318</c:v>
                </c:pt>
                <c:pt idx="193">
                  <c:v>105.22494374269191</c:v>
                </c:pt>
                <c:pt idx="194">
                  <c:v>97.1749016355555</c:v>
                </c:pt>
                <c:pt idx="195">
                  <c:v>140.18913515461091</c:v>
                </c:pt>
                <c:pt idx="196">
                  <c:v>117.08047581611447</c:v>
                </c:pt>
                <c:pt idx="197">
                  <c:v>90.859378218460662</c:v>
                </c:pt>
                <c:pt idx="198">
                  <c:v>90.921353500033675</c:v>
                </c:pt>
                <c:pt idx="199">
                  <c:v>115.32503274720496</c:v>
                </c:pt>
                <c:pt idx="200">
                  <c:v>95.85066207635586</c:v>
                </c:pt>
                <c:pt idx="201">
                  <c:v>118.94297905284755</c:v>
                </c:pt>
                <c:pt idx="202">
                  <c:v>171.17903160001399</c:v>
                </c:pt>
                <c:pt idx="203">
                  <c:v>93.026926911528363</c:v>
                </c:pt>
                <c:pt idx="204">
                  <c:v>69.122717929585576</c:v>
                </c:pt>
                <c:pt idx="205">
                  <c:v>106.15470684794121</c:v>
                </c:pt>
                <c:pt idx="206">
                  <c:v>96.099170602734731</c:v>
                </c:pt>
                <c:pt idx="207">
                  <c:v>133.36053180818533</c:v>
                </c:pt>
                <c:pt idx="208">
                  <c:v>98.036393133800175</c:v>
                </c:pt>
                <c:pt idx="209">
                  <c:v>97.407269016987868</c:v>
                </c:pt>
                <c:pt idx="210">
                  <c:v>165.435339244853</c:v>
                </c:pt>
                <c:pt idx="211">
                  <c:v>110.21051642284094</c:v>
                </c:pt>
                <c:pt idx="212">
                  <c:v>87.165573765324638</c:v>
                </c:pt>
                <c:pt idx="213">
                  <c:v>96.168984025012676</c:v>
                </c:pt>
                <c:pt idx="214">
                  <c:v>108.47979166021209</c:v>
                </c:pt>
                <c:pt idx="215">
                  <c:v>90.106882568501874</c:v>
                </c:pt>
                <c:pt idx="216">
                  <c:v>117.64303478731719</c:v>
                </c:pt>
                <c:pt idx="217">
                  <c:v>154.77178432414499</c:v>
                </c:pt>
                <c:pt idx="218">
                  <c:v>89.318606509588321</c:v>
                </c:pt>
                <c:pt idx="219">
                  <c:v>78.80366558701229</c:v>
                </c:pt>
                <c:pt idx="220">
                  <c:v>105.21321605430238</c:v>
                </c:pt>
                <c:pt idx="221">
                  <c:v>104.13893823886833</c:v>
                </c:pt>
                <c:pt idx="222">
                  <c:v>127.58673815826013</c:v>
                </c:pt>
                <c:pt idx="223">
                  <c:v>101.57638816213318</c:v>
                </c:pt>
                <c:pt idx="224">
                  <c:v>94.490437292699141</c:v>
                </c:pt>
                <c:pt idx="225">
                  <c:v>178.86158243231696</c:v>
                </c:pt>
                <c:pt idx="226">
                  <c:v>110.87425975726397</c:v>
                </c:pt>
                <c:pt idx="227">
                  <c:v>87.8556921160136</c:v>
                </c:pt>
                <c:pt idx="228">
                  <c:v>97.34500854015792</c:v>
                </c:pt>
                <c:pt idx="229">
                  <c:v>106.6220931568805</c:v>
                </c:pt>
                <c:pt idx="230">
                  <c:v>87.70840238550231</c:v>
                </c:pt>
                <c:pt idx="231">
                  <c:v>119.21195601245806</c:v>
                </c:pt>
                <c:pt idx="232">
                  <c:v>151.29978251871162</c:v>
                </c:pt>
                <c:pt idx="233">
                  <c:v>89.767027273472024</c:v>
                </c:pt>
                <c:pt idx="234">
                  <c:v>73.401461317294746</c:v>
                </c:pt>
                <c:pt idx="235">
                  <c:v>104.77700700264114</c:v>
                </c:pt>
                <c:pt idx="236">
                  <c:v>107.74933213116415</c:v>
                </c:pt>
                <c:pt idx="237">
                  <c:v>131.11509325130473</c:v>
                </c:pt>
                <c:pt idx="238">
                  <c:v>103.6866491231103</c:v>
                </c:pt>
                <c:pt idx="239">
                  <c:v>93.871242479591615</c:v>
                </c:pt>
                <c:pt idx="240">
                  <c:v>177.84774915096767</c:v>
                </c:pt>
                <c:pt idx="241">
                  <c:v>108.62618803192048</c:v>
                </c:pt>
                <c:pt idx="242">
                  <c:v>87.008004390486903</c:v>
                </c:pt>
                <c:pt idx="243">
                  <c:v>100.61153051789935</c:v>
                </c:pt>
                <c:pt idx="244">
                  <c:v>105.58345873977872</c:v>
                </c:pt>
                <c:pt idx="245">
                  <c:v>85.171405082068858</c:v>
                </c:pt>
                <c:pt idx="246">
                  <c:v>118.76958227765965</c:v>
                </c:pt>
                <c:pt idx="247">
                  <c:v>146.52865730086663</c:v>
                </c:pt>
                <c:pt idx="248">
                  <c:v>89.145526333238863</c:v>
                </c:pt>
                <c:pt idx="249">
                  <c:v>74.402963446236342</c:v>
                </c:pt>
                <c:pt idx="250">
                  <c:v>105.85643289895765</c:v>
                </c:pt>
                <c:pt idx="251">
                  <c:v>110.4794490145006</c:v>
                </c:pt>
                <c:pt idx="252">
                  <c:v>130.36825459335631</c:v>
                </c:pt>
                <c:pt idx="253">
                  <c:v>101.84176441586543</c:v>
                </c:pt>
                <c:pt idx="254">
                  <c:v>96.023967155055999</c:v>
                </c:pt>
              </c:numCache>
            </c:numRef>
          </c:yVal>
          <c:smooth val="0"/>
        </c:ser>
        <c:ser>
          <c:idx val="1"/>
          <c:order val="1"/>
          <c:tx>
            <c:v>France</c:v>
          </c:tx>
          <c:spPr>
            <a:ln w="1905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'Graphique part des exportations'!$C$120:$T$120</c:f>
              <c:numCache>
                <c:formatCode>General</c:formatCod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</c:numCache>
            </c:numRef>
          </c:xVal>
          <c:yVal>
            <c:numRef>
              <c:f>'Graphique part des exportations'!$C$136:$T$136</c:f>
              <c:numCache>
                <c:formatCode>General</c:formatCode>
                <c:ptCount val="18"/>
                <c:pt idx="0">
                  <c:v>100</c:v>
                </c:pt>
                <c:pt idx="1">
                  <c:v>98.399807549012024</c:v>
                </c:pt>
                <c:pt idx="2">
                  <c:v>98.163402140091947</c:v>
                </c:pt>
                <c:pt idx="3">
                  <c:v>102.91506948902583</c:v>
                </c:pt>
                <c:pt idx="4">
                  <c:v>99.394341365709892</c:v>
                </c:pt>
                <c:pt idx="5">
                  <c:v>94.242985019413453</c:v>
                </c:pt>
                <c:pt idx="6">
                  <c:v>95.400648844454807</c:v>
                </c:pt>
                <c:pt idx="7">
                  <c:v>95.853058435954992</c:v>
                </c:pt>
                <c:pt idx="8">
                  <c:v>95.355690818098424</c:v>
                </c:pt>
                <c:pt idx="9">
                  <c:v>92.698216742572114</c:v>
                </c:pt>
                <c:pt idx="10">
                  <c:v>89.447219402981617</c:v>
                </c:pt>
                <c:pt idx="11">
                  <c:v>87.398079544048869</c:v>
                </c:pt>
                <c:pt idx="12">
                  <c:v>86.476765215718743</c:v>
                </c:pt>
                <c:pt idx="13">
                  <c:v>86.390139645346906</c:v>
                </c:pt>
                <c:pt idx="14">
                  <c:v>95.521054478612086</c:v>
                </c:pt>
                <c:pt idx="15">
                  <c:v>89.473198879738263</c:v>
                </c:pt>
                <c:pt idx="16">
                  <c:v>89.698065750625346</c:v>
                </c:pt>
                <c:pt idx="17">
                  <c:v>87.409056669063986</c:v>
                </c:pt>
              </c:numCache>
            </c:numRef>
          </c:yVal>
          <c:smooth val="0"/>
        </c:ser>
        <c:ser>
          <c:idx val="2"/>
          <c:order val="2"/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'Graphique part des exportations'!$C$120:$T$120</c:f>
              <c:numCache>
                <c:formatCode>General</c:formatCod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</c:numCache>
            </c:numRef>
          </c:xVal>
          <c:yVal>
            <c:numRef>
              <c:f>'Graphique part des exportations'!$C$137:$T$137</c:f>
              <c:numCache>
                <c:formatCode>General</c:formatCode>
                <c:ptCount val="1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</c:numCache>
            </c:numRef>
          </c:yVal>
          <c:smooth val="0"/>
        </c:ser>
        <c:ser>
          <c:idx val="3"/>
          <c:order val="3"/>
          <c:tx>
            <c:v>Médiane</c:v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'Graphique part des exportations'!$C$120:$T$120</c:f>
              <c:numCache>
                <c:formatCode>General</c:formatCod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</c:numCache>
            </c:numRef>
          </c:xVal>
          <c:yVal>
            <c:numRef>
              <c:f>'Graphique part des exportations'!$C$138:$T$138</c:f>
              <c:numCache>
                <c:formatCode>General</c:formatCode>
                <c:ptCount val="18"/>
                <c:pt idx="0">
                  <c:v>100</c:v>
                </c:pt>
                <c:pt idx="1">
                  <c:v>98.812659373244486</c:v>
                </c:pt>
                <c:pt idx="2">
                  <c:v>98.560193938969462</c:v>
                </c:pt>
                <c:pt idx="3">
                  <c:v>99.399683330229621</c:v>
                </c:pt>
                <c:pt idx="4">
                  <c:v>99.558166669187599</c:v>
                </c:pt>
                <c:pt idx="5">
                  <c:v>97.641040653653704</c:v>
                </c:pt>
                <c:pt idx="6">
                  <c:v>99.586515874137064</c:v>
                </c:pt>
                <c:pt idx="7">
                  <c:v>101.36464074269364</c:v>
                </c:pt>
                <c:pt idx="8">
                  <c:v>99.73926561458515</c:v>
                </c:pt>
                <c:pt idx="9">
                  <c:v>101.73755993915836</c:v>
                </c:pt>
                <c:pt idx="10">
                  <c:v>104.86455926004541</c:v>
                </c:pt>
                <c:pt idx="11">
                  <c:v>106.47833941089337</c:v>
                </c:pt>
                <c:pt idx="12">
                  <c:v>104.03705789711131</c:v>
                </c:pt>
                <c:pt idx="13">
                  <c:v>105.01226343226924</c:v>
                </c:pt>
                <c:pt idx="14">
                  <c:v>97.721831075394022</c:v>
                </c:pt>
                <c:pt idx="15">
                  <c:v>102.85766320050075</c:v>
                </c:pt>
                <c:pt idx="16">
                  <c:v>104.23182806287572</c:v>
                </c:pt>
                <c:pt idx="17">
                  <c:v>103.71261157782207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780736"/>
        <c:axId val="150742528"/>
      </c:scatterChart>
      <c:valAx>
        <c:axId val="151780736"/>
        <c:scaling>
          <c:orientation val="minMax"/>
          <c:max val="2012"/>
          <c:min val="1995"/>
        </c:scaling>
        <c:delete val="0"/>
        <c:axPos val="b"/>
        <c:title>
          <c:layout/>
          <c:overlay val="0"/>
        </c:title>
        <c:numFmt formatCode="0" sourceLinked="1"/>
        <c:majorTickMark val="none"/>
        <c:minorTickMark val="none"/>
        <c:tickLblPos val="nextTo"/>
        <c:crossAx val="150742528"/>
        <c:crosses val="autoZero"/>
        <c:crossBetween val="midCat"/>
        <c:majorUnit val="1"/>
      </c:valAx>
      <c:valAx>
        <c:axId val="150742528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1517807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308082</xdr:colOff>
      <xdr:row>60</xdr:row>
      <xdr:rowOff>9206</xdr:rowOff>
    </xdr:from>
    <xdr:to>
      <xdr:col>16</xdr:col>
      <xdr:colOff>727182</xdr:colOff>
      <xdr:row>92</xdr:row>
      <xdr:rowOff>102935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tats.oecd.org/OECDStat_Metadata/ShowMetadata.ashx?Dataset=MEI_BOP&amp;Coords=%5bSUBJECT%5d.%5bBPCRTD01%5d,%5bMEASURE%5d.%5bCXCU%5d,%5bLOCATION%5d.%5bDEU%5d&amp;ShowOnWeb=true" TargetMode="External"/><Relationship Id="rId13" Type="http://schemas.openxmlformats.org/officeDocument/2006/relationships/hyperlink" Target="http://stats.oecd.org/OECDStat_Metadata/ShowMetadata.ashx?Dataset=MEI_BOP&amp;Coords=%5bSUBJECT%5d.%5bBPCRTD01%5d,%5bMEASURE%5d.%5bCXCU%5d,%5bLOCATION%5d.%5bNZL%5d&amp;ShowOnWeb=true" TargetMode="External"/><Relationship Id="rId18" Type="http://schemas.openxmlformats.org/officeDocument/2006/relationships/hyperlink" Target="http://stats.oecd.org/OECDStat_Metadata/ShowMetadata.ashx?Dataset=MEI_BOP&amp;ShowOnWeb=true&amp;Lang=en" TargetMode="External"/><Relationship Id="rId26" Type="http://schemas.openxmlformats.org/officeDocument/2006/relationships/hyperlink" Target="http://stats.oecd.org/OECDStat_Metadata/ShowMetadata.ashx?Dataset=MEI_BOP&amp;Coords=%5bSUBJECT%5d.%5bBPCRSE01%5d,%5bMEASURE%5d.%5bCXCU%5d,%5bLOCATION%5d.%5bGRC%5d&amp;ShowOnWeb=true" TargetMode="External"/><Relationship Id="rId3" Type="http://schemas.openxmlformats.org/officeDocument/2006/relationships/hyperlink" Target="http://stats.oecd.org/OECDStat_Metadata/ShowMetadata.ashx?Dataset=MEI_BOP&amp;Coords=%5bSUBJECT%5d.%5bBPCRTD01%5d,%5bMEASURE%5d.%5bCXCU%5d,%5bLOCATION%5d.%5bBEL%5d&amp;ShowOnWeb=true" TargetMode="External"/><Relationship Id="rId21" Type="http://schemas.openxmlformats.org/officeDocument/2006/relationships/hyperlink" Target="http://stats.oecd.org/OECDStat_Metadata/ShowMetadata.ashx?Dataset=MEI_BOP&amp;Coords=%5bSUBJECT%5d.%5bBPCRSE01%5d,%5bMEASURE%5d.%5bCXCU%5d,%5bLOCATION%5d.%5bBEL%5d&amp;ShowOnWeb=true" TargetMode="External"/><Relationship Id="rId34" Type="http://schemas.openxmlformats.org/officeDocument/2006/relationships/hyperlink" Target="http://stats.oecd.org/" TargetMode="External"/><Relationship Id="rId7" Type="http://schemas.openxmlformats.org/officeDocument/2006/relationships/hyperlink" Target="http://stats.oecd.org/OECDStat_Metadata/ShowMetadata.ashx?Dataset=MEI_BOP&amp;Coords=%5bLOCATION%5d.%5bDEU%5d&amp;ShowOnWeb=true&amp;Lang=en" TargetMode="External"/><Relationship Id="rId12" Type="http://schemas.openxmlformats.org/officeDocument/2006/relationships/hyperlink" Target="http://stats.oecd.org/OECDStat_Metadata/ShowMetadata.ashx?Dataset=MEI_BOP&amp;Coords=%5bSUBJECT%5d.%5bBPCRTD01%5d,%5bMEASURE%5d.%5bCXCU%5d,%5bLOCATION%5d.%5bNLD%5d&amp;ShowOnWeb=true" TargetMode="External"/><Relationship Id="rId17" Type="http://schemas.openxmlformats.org/officeDocument/2006/relationships/hyperlink" Target="http://stats.oecd.org/" TargetMode="External"/><Relationship Id="rId25" Type="http://schemas.openxmlformats.org/officeDocument/2006/relationships/hyperlink" Target="http://stats.oecd.org/OECDStat_Metadata/ShowMetadata.ashx?Dataset=MEI_BOP&amp;Coords=%5bSUBJECT%5d.%5bBPCRSE01%5d,%5bMEASURE%5d.%5bCXCU%5d,%5bLOCATION%5d.%5bDEU%5d&amp;ShowOnWeb=true" TargetMode="External"/><Relationship Id="rId33" Type="http://schemas.openxmlformats.org/officeDocument/2006/relationships/hyperlink" Target="http://stats.oecd.org/OECDStat_Metadata/ShowMetadata.ashx?Dataset=MEI_BOP&amp;Coords=%5bSUBJECT%5d.%5bBPCRSE01%5d,%5bMEASURE%5d.%5bCXCU%5d,%5bLOCATION%5d.%5bGBR%5d&amp;ShowOnWeb=true" TargetMode="External"/><Relationship Id="rId38" Type="http://schemas.openxmlformats.org/officeDocument/2006/relationships/comments" Target="../comments1.xml"/><Relationship Id="rId2" Type="http://schemas.openxmlformats.org/officeDocument/2006/relationships/hyperlink" Target="http://stats.oecd.org/OECDStat_Metadata/ShowMetadata.ashx?Dataset=MEI_BOP&amp;Coords=%5bSUBJECT%5d.%5bBPCRTD01%5d,%5bMEASURE%5d.%5bCXCU%5d,%5bLOCATION%5d.%5bAUT%5d&amp;ShowOnWeb=true" TargetMode="External"/><Relationship Id="rId16" Type="http://schemas.openxmlformats.org/officeDocument/2006/relationships/hyperlink" Target="http://stats.oecd.org/OECDStat_Metadata/ShowMetadata.ashx?Dataset=MEI_BOP&amp;Coords=%5bSUBJECT%5d.%5bBPCRTD01%5d,%5bMEASURE%5d.%5bCXCU%5d,%5bLOCATION%5d.%5bGBR%5d&amp;ShowOnWeb=true" TargetMode="External"/><Relationship Id="rId20" Type="http://schemas.openxmlformats.org/officeDocument/2006/relationships/hyperlink" Target="http://stats.oecd.org/OECDStat_Metadata/ShowMetadata.ashx?Dataset=MEI_BOP&amp;Coords=%5bSUBJECT%5d.%5bBPCRSE01%5d,%5bMEASURE%5d.%5bCXCU%5d,%5bLOCATION%5d.%5bAUT%5d&amp;ShowOnWeb=true" TargetMode="External"/><Relationship Id="rId29" Type="http://schemas.openxmlformats.org/officeDocument/2006/relationships/hyperlink" Target="http://stats.oecd.org/OECDStat_Metadata/ShowMetadata.ashx?Dataset=MEI_BOP&amp;Coords=%5bSUBJECT%5d.%5bBPCRSE01%5d,%5bMEASURE%5d.%5bCXCU%5d,%5bLOCATION%5d.%5bNLD%5d&amp;ShowOnWeb=true" TargetMode="External"/><Relationship Id="rId1" Type="http://schemas.openxmlformats.org/officeDocument/2006/relationships/hyperlink" Target="http://stats.oecd.org/OECDStat_Metadata/ShowMetadata.ashx?Dataset=MEI_BOP&amp;Coords=%5bSUBJECT%5d.%5bBPCRTD01%5d,%5bMEASURE%5d.%5bCXCU%5d,%5bLOCATION%5d.%5bAUS%5d&amp;ShowOnWeb=true" TargetMode="External"/><Relationship Id="rId6" Type="http://schemas.openxmlformats.org/officeDocument/2006/relationships/hyperlink" Target="http://stats.oecd.org/OECDStat_Metadata/ShowMetadata.ashx?Dataset=MEI_BOP&amp;Coords=%5bSUBJECT%5d.%5bBPCRTD01%5d,%5bMEASURE%5d.%5bCXCU%5d,%5bLOCATION%5d.%5bFRA%5d&amp;ShowOnWeb=true" TargetMode="External"/><Relationship Id="rId11" Type="http://schemas.openxmlformats.org/officeDocument/2006/relationships/hyperlink" Target="http://stats.oecd.org/OECDStat_Metadata/ShowMetadata.ashx?Dataset=MEI_BOP&amp;Coords=%5bSUBJECT%5d.%5bBPCRTD01%5d,%5bMEASURE%5d.%5bCXCU%5d,%5bLOCATION%5d.%5bJPN%5d&amp;ShowOnWeb=true" TargetMode="External"/><Relationship Id="rId24" Type="http://schemas.openxmlformats.org/officeDocument/2006/relationships/hyperlink" Target="http://stats.oecd.org/OECDStat_Metadata/ShowMetadata.ashx?Dataset=MEI_BOP&amp;Coords=%5bSUBJECT%5d.%5bBPCRSE01%5d,%5bMEASURE%5d.%5bCXCU%5d,%5bLOCATION%5d.%5bFRA%5d&amp;ShowOnWeb=true" TargetMode="External"/><Relationship Id="rId32" Type="http://schemas.openxmlformats.org/officeDocument/2006/relationships/hyperlink" Target="http://stats.oecd.org/OECDStat_Metadata/ShowMetadata.ashx?Dataset=MEI_BOP&amp;Coords=%5bSUBJECT%5d.%5bBPCRSE01%5d,%5bMEASURE%5d.%5bCXCU%5d,%5bLOCATION%5d.%5bSWE%5d&amp;ShowOnWeb=true" TargetMode="External"/><Relationship Id="rId37" Type="http://schemas.openxmlformats.org/officeDocument/2006/relationships/vmlDrawing" Target="../drawings/vmlDrawing1.vml"/><Relationship Id="rId5" Type="http://schemas.openxmlformats.org/officeDocument/2006/relationships/hyperlink" Target="http://stats.oecd.org/OECDStat_Metadata/ShowMetadata.ashx?Dataset=MEI_BOP&amp;Coords=%5bSUBJECT%5d.%5bBPCRTD01%5d,%5bMEASURE%5d.%5bCXCU%5d,%5bLOCATION%5d.%5bFIN%5d&amp;ShowOnWeb=true" TargetMode="External"/><Relationship Id="rId15" Type="http://schemas.openxmlformats.org/officeDocument/2006/relationships/hyperlink" Target="http://stats.oecd.org/OECDStat_Metadata/ShowMetadata.ashx?Dataset=MEI_BOP&amp;Coords=%5bSUBJECT%5d.%5bBPCRTD01%5d,%5bMEASURE%5d.%5bCXCU%5d,%5bLOCATION%5d.%5bSWE%5d&amp;ShowOnWeb=true" TargetMode="External"/><Relationship Id="rId23" Type="http://schemas.openxmlformats.org/officeDocument/2006/relationships/hyperlink" Target="http://stats.oecd.org/OECDStat_Metadata/ShowMetadata.ashx?Dataset=MEI_BOP&amp;Coords=%5bSUBJECT%5d.%5bBPCRSE01%5d,%5bMEASURE%5d.%5bCXCU%5d,%5bLOCATION%5d.%5bFIN%5d&amp;ShowOnWeb=true" TargetMode="External"/><Relationship Id="rId28" Type="http://schemas.openxmlformats.org/officeDocument/2006/relationships/hyperlink" Target="http://stats.oecd.org/OECDStat_Metadata/ShowMetadata.ashx?Dataset=MEI_BOP&amp;Coords=%5bSUBJECT%5d.%5bBPCRSE01%5d,%5bMEASURE%5d.%5bCXCU%5d,%5bLOCATION%5d.%5bJPN%5d&amp;ShowOnWeb=true" TargetMode="External"/><Relationship Id="rId36" Type="http://schemas.openxmlformats.org/officeDocument/2006/relationships/drawing" Target="../drawings/drawing1.xml"/><Relationship Id="rId10" Type="http://schemas.openxmlformats.org/officeDocument/2006/relationships/hyperlink" Target="http://stats.oecd.org/OECDStat_Metadata/ShowMetadata.ashx?Dataset=MEI_BOP&amp;Coords=%5bSUBJECT%5d.%5bBPCRTD01%5d,%5bMEASURE%5d.%5bCXCU%5d,%5bLOCATION%5d.%5bITA%5d&amp;ShowOnWeb=true" TargetMode="External"/><Relationship Id="rId19" Type="http://schemas.openxmlformats.org/officeDocument/2006/relationships/hyperlink" Target="http://stats.oecd.org/OECDStat_Metadata/ShowMetadata.ashx?Dataset=MEI_BOP&amp;Coords=%5bSUBJECT%5d.%5bBPCRSE01%5d,%5bMEASURE%5d.%5bCXCU%5d,%5bLOCATION%5d.%5bAUS%5d&amp;ShowOnWeb=true" TargetMode="External"/><Relationship Id="rId31" Type="http://schemas.openxmlformats.org/officeDocument/2006/relationships/hyperlink" Target="http://stats.oecd.org/OECDStat_Metadata/ShowMetadata.ashx?Dataset=MEI_BOP&amp;Coords=%5bSUBJECT%5d.%5bBPCRSE01%5d,%5bMEASURE%5d.%5bCXCU%5d,%5bLOCATION%5d.%5bESP%5d&amp;ShowOnWeb=true" TargetMode="External"/><Relationship Id="rId4" Type="http://schemas.openxmlformats.org/officeDocument/2006/relationships/hyperlink" Target="http://stats.oecd.org/OECDStat_Metadata/ShowMetadata.ashx?Dataset=MEI_BOP&amp;Coords=%5bSUBJECT%5d.%5bBPCRTD01%5d,%5bMEASURE%5d.%5bCXCU%5d,%5bLOCATION%5d.%5bCAN%5d&amp;ShowOnWeb=true" TargetMode="External"/><Relationship Id="rId9" Type="http://schemas.openxmlformats.org/officeDocument/2006/relationships/hyperlink" Target="http://stats.oecd.org/OECDStat_Metadata/ShowMetadata.ashx?Dataset=MEI_BOP&amp;Coords=%5bSUBJECT%5d.%5bBPCRTD01%5d,%5bMEASURE%5d.%5bCXCU%5d,%5bLOCATION%5d.%5bGRC%5d&amp;ShowOnWeb=true" TargetMode="External"/><Relationship Id="rId14" Type="http://schemas.openxmlformats.org/officeDocument/2006/relationships/hyperlink" Target="http://stats.oecd.org/OECDStat_Metadata/ShowMetadata.ashx?Dataset=MEI_BOP&amp;Coords=%5bSUBJECT%5d.%5bBPCRTD01%5d,%5bMEASURE%5d.%5bCXCU%5d,%5bLOCATION%5d.%5bESP%5d&amp;ShowOnWeb=true" TargetMode="External"/><Relationship Id="rId22" Type="http://schemas.openxmlformats.org/officeDocument/2006/relationships/hyperlink" Target="http://stats.oecd.org/OECDStat_Metadata/ShowMetadata.ashx?Dataset=MEI_BOP&amp;Coords=%5bSUBJECT%5d.%5bBPCRSE01%5d,%5bMEASURE%5d.%5bCXCU%5d,%5bLOCATION%5d.%5bCAN%5d&amp;ShowOnWeb=true" TargetMode="External"/><Relationship Id="rId27" Type="http://schemas.openxmlformats.org/officeDocument/2006/relationships/hyperlink" Target="http://stats.oecd.org/OECDStat_Metadata/ShowMetadata.ashx?Dataset=MEI_BOP&amp;Coords=%5bSUBJECT%5d.%5bBPCRSE01%5d,%5bMEASURE%5d.%5bCXCU%5d,%5bLOCATION%5d.%5bITA%5d&amp;ShowOnWeb=true" TargetMode="External"/><Relationship Id="rId30" Type="http://schemas.openxmlformats.org/officeDocument/2006/relationships/hyperlink" Target="http://stats.oecd.org/OECDStat_Metadata/ShowMetadata.ashx?Dataset=MEI_BOP&amp;Coords=%5bSUBJECT%5d.%5bBPCRSE01%5d,%5bMEASURE%5d.%5bCXCU%5d,%5bLOCATION%5d.%5bNZL%5d&amp;ShowOnWeb=true" TargetMode="External"/><Relationship Id="rId35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stats.oecd.org/OECDStat_Metadata/ShowMetadata.ashx?Dataset=MEI_BOP&amp;Coords=%5bLOCATION%5d.%5bDEU%5d&amp;ShowOnWeb=true&amp;Lang=en" TargetMode="External"/><Relationship Id="rId13" Type="http://schemas.openxmlformats.org/officeDocument/2006/relationships/hyperlink" Target="http://stats.oecd.org/OECDStat_Metadata/ShowMetadata.ashx?Dataset=MEI_BOP&amp;Coords=%5bSUBJECT%5d.%5bBPCRTD01%5d,%5bMEASURE%5d.%5bCXCU%5d,%5bLOCATION%5d.%5bNLD%5d&amp;ShowOnWeb=true" TargetMode="External"/><Relationship Id="rId18" Type="http://schemas.openxmlformats.org/officeDocument/2006/relationships/hyperlink" Target="http://stats.oecd.org/" TargetMode="External"/><Relationship Id="rId26" Type="http://schemas.openxmlformats.org/officeDocument/2006/relationships/hyperlink" Target="http://stats.oecd.org/OECDStat_Metadata/ShowMetadata.ashx?Dataset=MEI_BOP&amp;Coords=%5bLOCATION%5d.%5bDEU%5d&amp;ShowOnWeb=true&amp;Lang=en" TargetMode="External"/><Relationship Id="rId3" Type="http://schemas.openxmlformats.org/officeDocument/2006/relationships/hyperlink" Target="http://stats.oecd.org/OECDStat_Metadata/ShowMetadata.ashx?Dataset=MEI_BOP&amp;Coords=%5bSUBJECT%5d.%5bBPCRTD01%5d,%5bMEASURE%5d.%5bCXCU%5d,%5bLOCATION%5d.%5bAUT%5d&amp;ShowOnWeb=true" TargetMode="External"/><Relationship Id="rId21" Type="http://schemas.openxmlformats.org/officeDocument/2006/relationships/hyperlink" Target="http://stats.oecd.org/OECDStat_Metadata/ShowMetadata.ashx?Dataset=MEI_BOP&amp;Coords=%5bSUBJECT%5d.%5bBPCRSE01%5d,%5bMEASURE%5d.%5bCXCU%5d,%5bLOCATION%5d.%5bAUT%5d&amp;ShowOnWeb=true" TargetMode="External"/><Relationship Id="rId34" Type="http://schemas.openxmlformats.org/officeDocument/2006/relationships/hyperlink" Target="http://stats.oecd.org/OECDStat_Metadata/ShowMetadata.ashx?Dataset=MEI_BOP&amp;Coords=%5bSUBJECT%5d.%5bBPCRSE01%5d,%5bMEASURE%5d.%5bCXCU%5d,%5bLOCATION%5d.%5bSWE%5d&amp;ShowOnWeb=true" TargetMode="External"/><Relationship Id="rId7" Type="http://schemas.openxmlformats.org/officeDocument/2006/relationships/hyperlink" Target="http://stats.oecd.org/OECDStat_Metadata/ShowMetadata.ashx?Dataset=MEI_BOP&amp;Coords=%5bSUBJECT%5d.%5bBPCRTD01%5d,%5bMEASURE%5d.%5bCXCU%5d,%5bLOCATION%5d.%5bFRA%5d&amp;ShowOnWeb=true" TargetMode="External"/><Relationship Id="rId12" Type="http://schemas.openxmlformats.org/officeDocument/2006/relationships/hyperlink" Target="http://stats.oecd.org/OECDStat_Metadata/ShowMetadata.ashx?Dataset=MEI_BOP&amp;Coords=%5bSUBJECT%5d.%5bBPCRTD01%5d,%5bMEASURE%5d.%5bCXCU%5d,%5bLOCATION%5d.%5bJPN%5d&amp;ShowOnWeb=true" TargetMode="External"/><Relationship Id="rId17" Type="http://schemas.openxmlformats.org/officeDocument/2006/relationships/hyperlink" Target="http://stats.oecd.org/OECDStat_Metadata/ShowMetadata.ashx?Dataset=MEI_BOP&amp;Coords=%5bSUBJECT%5d.%5bBPCRTD01%5d,%5bMEASURE%5d.%5bCXCU%5d,%5bLOCATION%5d.%5bGBR%5d&amp;ShowOnWeb=true" TargetMode="External"/><Relationship Id="rId25" Type="http://schemas.openxmlformats.org/officeDocument/2006/relationships/hyperlink" Target="http://stats.oecd.org/OECDStat_Metadata/ShowMetadata.ashx?Dataset=MEI_BOP&amp;Coords=%5bSUBJECT%5d.%5bBPCRSE01%5d,%5bMEASURE%5d.%5bCXCU%5d,%5bLOCATION%5d.%5bFRA%5d&amp;ShowOnWeb=true" TargetMode="External"/><Relationship Id="rId33" Type="http://schemas.openxmlformats.org/officeDocument/2006/relationships/hyperlink" Target="http://stats.oecd.org/OECDStat_Metadata/ShowMetadata.ashx?Dataset=MEI_BOP&amp;Coords=%5bSUBJECT%5d.%5bBPCRSE01%5d,%5bMEASURE%5d.%5bCXCU%5d,%5bLOCATION%5d.%5bESP%5d&amp;ShowOnWeb=true" TargetMode="External"/><Relationship Id="rId38" Type="http://schemas.openxmlformats.org/officeDocument/2006/relationships/comments" Target="../comments2.xml"/><Relationship Id="rId2" Type="http://schemas.openxmlformats.org/officeDocument/2006/relationships/hyperlink" Target="http://stats.oecd.org/OECDStat_Metadata/ShowMetadata.ashx?Dataset=MEI_BOP&amp;Coords=%5bSUBJECT%5d.%5bBPCRTD01%5d,%5bMEASURE%5d.%5bCXCU%5d,%5bLOCATION%5d.%5bAUS%5d&amp;ShowOnWeb=true" TargetMode="External"/><Relationship Id="rId16" Type="http://schemas.openxmlformats.org/officeDocument/2006/relationships/hyperlink" Target="http://stats.oecd.org/OECDStat_Metadata/ShowMetadata.ashx?Dataset=MEI_BOP&amp;Coords=%5bSUBJECT%5d.%5bBPCRTD01%5d,%5bMEASURE%5d.%5bCXCU%5d,%5bLOCATION%5d.%5bSWE%5d&amp;ShowOnWeb=true" TargetMode="External"/><Relationship Id="rId20" Type="http://schemas.openxmlformats.org/officeDocument/2006/relationships/hyperlink" Target="http://stats.oecd.org/OECDStat_Metadata/ShowMetadata.ashx?Dataset=MEI_BOP&amp;Coords=%5bSUBJECT%5d.%5bBPCRSE01%5d,%5bMEASURE%5d.%5bCXCU%5d,%5bLOCATION%5d.%5bAUS%5d&amp;ShowOnWeb=true" TargetMode="External"/><Relationship Id="rId29" Type="http://schemas.openxmlformats.org/officeDocument/2006/relationships/hyperlink" Target="http://stats.oecd.org/OECDStat_Metadata/ShowMetadata.ashx?Dataset=MEI_BOP&amp;Coords=%5bSUBJECT%5d.%5bBPCRSE01%5d,%5bMEASURE%5d.%5bCXCU%5d,%5bLOCATION%5d.%5bITA%5d&amp;ShowOnWeb=true" TargetMode="External"/><Relationship Id="rId1" Type="http://schemas.openxmlformats.org/officeDocument/2006/relationships/hyperlink" Target="http://stats.oecd.org/OECDStat_Metadata/ShowMetadata.ashx?Dataset=MEI_BOP&amp;ShowOnWeb=true&amp;Lang=en" TargetMode="External"/><Relationship Id="rId6" Type="http://schemas.openxmlformats.org/officeDocument/2006/relationships/hyperlink" Target="http://stats.oecd.org/OECDStat_Metadata/ShowMetadata.ashx?Dataset=MEI_BOP&amp;Coords=%5bSUBJECT%5d.%5bBPCRTD01%5d,%5bMEASURE%5d.%5bCXCU%5d,%5bLOCATION%5d.%5bFIN%5d&amp;ShowOnWeb=true" TargetMode="External"/><Relationship Id="rId11" Type="http://schemas.openxmlformats.org/officeDocument/2006/relationships/hyperlink" Target="http://stats.oecd.org/OECDStat_Metadata/ShowMetadata.ashx?Dataset=MEI_BOP&amp;Coords=%5bSUBJECT%5d.%5bBPCRTD01%5d,%5bMEASURE%5d.%5bCXCU%5d,%5bLOCATION%5d.%5bITA%5d&amp;ShowOnWeb=true" TargetMode="External"/><Relationship Id="rId24" Type="http://schemas.openxmlformats.org/officeDocument/2006/relationships/hyperlink" Target="http://stats.oecd.org/OECDStat_Metadata/ShowMetadata.ashx?Dataset=MEI_BOP&amp;Coords=%5bSUBJECT%5d.%5bBPCRSE01%5d,%5bMEASURE%5d.%5bCXCU%5d,%5bLOCATION%5d.%5bFIN%5d&amp;ShowOnWeb=true" TargetMode="External"/><Relationship Id="rId32" Type="http://schemas.openxmlformats.org/officeDocument/2006/relationships/hyperlink" Target="http://stats.oecd.org/OECDStat_Metadata/ShowMetadata.ashx?Dataset=MEI_BOP&amp;Coords=%5bSUBJECT%5d.%5bBPCRSE01%5d,%5bMEASURE%5d.%5bCXCU%5d,%5bLOCATION%5d.%5bNZL%5d&amp;ShowOnWeb=true" TargetMode="External"/><Relationship Id="rId37" Type="http://schemas.openxmlformats.org/officeDocument/2006/relationships/vmlDrawing" Target="../drawings/vmlDrawing2.vml"/><Relationship Id="rId5" Type="http://schemas.openxmlformats.org/officeDocument/2006/relationships/hyperlink" Target="http://stats.oecd.org/OECDStat_Metadata/ShowMetadata.ashx?Dataset=MEI_BOP&amp;Coords=%5bSUBJECT%5d.%5bBPCRTD01%5d,%5bMEASURE%5d.%5bCXCU%5d,%5bLOCATION%5d.%5bCAN%5d&amp;ShowOnWeb=true" TargetMode="External"/><Relationship Id="rId15" Type="http://schemas.openxmlformats.org/officeDocument/2006/relationships/hyperlink" Target="http://stats.oecd.org/OECDStat_Metadata/ShowMetadata.ashx?Dataset=MEI_BOP&amp;Coords=%5bSUBJECT%5d.%5bBPCRTD01%5d,%5bMEASURE%5d.%5bCXCU%5d,%5bLOCATION%5d.%5bESP%5d&amp;ShowOnWeb=true" TargetMode="External"/><Relationship Id="rId23" Type="http://schemas.openxmlformats.org/officeDocument/2006/relationships/hyperlink" Target="http://stats.oecd.org/OECDStat_Metadata/ShowMetadata.ashx?Dataset=MEI_BOP&amp;Coords=%5bSUBJECT%5d.%5bBPCRSE01%5d,%5bMEASURE%5d.%5bCXCU%5d,%5bLOCATION%5d.%5bCAN%5d&amp;ShowOnWeb=true" TargetMode="External"/><Relationship Id="rId28" Type="http://schemas.openxmlformats.org/officeDocument/2006/relationships/hyperlink" Target="http://stats.oecd.org/OECDStat_Metadata/ShowMetadata.ashx?Dataset=MEI_BOP&amp;Coords=%5bSUBJECT%5d.%5bBPCRSE01%5d,%5bMEASURE%5d.%5bCXCU%5d,%5bLOCATION%5d.%5bGRC%5d&amp;ShowOnWeb=true" TargetMode="External"/><Relationship Id="rId36" Type="http://schemas.openxmlformats.org/officeDocument/2006/relationships/hyperlink" Target="http://stats.oecd.org/" TargetMode="External"/><Relationship Id="rId10" Type="http://schemas.openxmlformats.org/officeDocument/2006/relationships/hyperlink" Target="http://stats.oecd.org/OECDStat_Metadata/ShowMetadata.ashx?Dataset=MEI_BOP&amp;Coords=%5bSUBJECT%5d.%5bBPCRTD01%5d,%5bMEASURE%5d.%5bCXCU%5d,%5bLOCATION%5d.%5bGRC%5d&amp;ShowOnWeb=true" TargetMode="External"/><Relationship Id="rId19" Type="http://schemas.openxmlformats.org/officeDocument/2006/relationships/hyperlink" Target="http://stats.oecd.org/OECDStat_Metadata/ShowMetadata.ashx?Dataset=MEI_BOP&amp;ShowOnWeb=true&amp;Lang=en" TargetMode="External"/><Relationship Id="rId31" Type="http://schemas.openxmlformats.org/officeDocument/2006/relationships/hyperlink" Target="http://stats.oecd.org/OECDStat_Metadata/ShowMetadata.ashx?Dataset=MEI_BOP&amp;Coords=%5bSUBJECT%5d.%5bBPCRSE01%5d,%5bMEASURE%5d.%5bCXCU%5d,%5bLOCATION%5d.%5bNLD%5d&amp;ShowOnWeb=true" TargetMode="External"/><Relationship Id="rId4" Type="http://schemas.openxmlformats.org/officeDocument/2006/relationships/hyperlink" Target="http://stats.oecd.org/OECDStat_Metadata/ShowMetadata.ashx?Dataset=MEI_BOP&amp;Coords=%5bSUBJECT%5d.%5bBPCRTD01%5d,%5bMEASURE%5d.%5bCXCU%5d,%5bLOCATION%5d.%5bBEL%5d&amp;ShowOnWeb=true" TargetMode="External"/><Relationship Id="rId9" Type="http://schemas.openxmlformats.org/officeDocument/2006/relationships/hyperlink" Target="http://stats.oecd.org/OECDStat_Metadata/ShowMetadata.ashx?Dataset=MEI_BOP&amp;Coords=%5bSUBJECT%5d.%5bBPCRTD01%5d,%5bMEASURE%5d.%5bCXCU%5d,%5bLOCATION%5d.%5bDEU%5d&amp;ShowOnWeb=true" TargetMode="External"/><Relationship Id="rId14" Type="http://schemas.openxmlformats.org/officeDocument/2006/relationships/hyperlink" Target="http://stats.oecd.org/OECDStat_Metadata/ShowMetadata.ashx?Dataset=MEI_BOP&amp;Coords=%5bSUBJECT%5d.%5bBPCRTD01%5d,%5bMEASURE%5d.%5bCXCU%5d,%5bLOCATION%5d.%5bNZL%5d&amp;ShowOnWeb=true" TargetMode="External"/><Relationship Id="rId22" Type="http://schemas.openxmlformats.org/officeDocument/2006/relationships/hyperlink" Target="http://stats.oecd.org/OECDStat_Metadata/ShowMetadata.ashx?Dataset=MEI_BOP&amp;Coords=%5bSUBJECT%5d.%5bBPCRSE01%5d,%5bMEASURE%5d.%5bCXCU%5d,%5bLOCATION%5d.%5bBEL%5d&amp;ShowOnWeb=true" TargetMode="External"/><Relationship Id="rId27" Type="http://schemas.openxmlformats.org/officeDocument/2006/relationships/hyperlink" Target="http://stats.oecd.org/OECDStat_Metadata/ShowMetadata.ashx?Dataset=MEI_BOP&amp;Coords=%5bSUBJECT%5d.%5bBPCRSE01%5d,%5bMEASURE%5d.%5bCXCU%5d,%5bLOCATION%5d.%5bDEU%5d&amp;ShowOnWeb=true" TargetMode="External"/><Relationship Id="rId30" Type="http://schemas.openxmlformats.org/officeDocument/2006/relationships/hyperlink" Target="http://stats.oecd.org/OECDStat_Metadata/ShowMetadata.ashx?Dataset=MEI_BOP&amp;Coords=%5bSUBJECT%5d.%5bBPCRSE01%5d,%5bMEASURE%5d.%5bCXCU%5d,%5bLOCATION%5d.%5bJPN%5d&amp;ShowOnWeb=true" TargetMode="External"/><Relationship Id="rId35" Type="http://schemas.openxmlformats.org/officeDocument/2006/relationships/hyperlink" Target="http://stats.oecd.org/OECDStat_Metadata/ShowMetadata.ashx?Dataset=MEI_BOP&amp;Coords=%5bSUBJECT%5d.%5bBPCRSE01%5d,%5bMEASURE%5d.%5bCXCU%5d,%5bLOCATION%5d.%5bGBR%5d&amp;ShowOnWeb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95"/>
  <sheetViews>
    <sheetView tabSelected="1" topLeftCell="A63" zoomScale="85" zoomScaleNormal="85" workbookViewId="0">
      <selection activeCell="F98" sqref="F98"/>
    </sheetView>
  </sheetViews>
  <sheetFormatPr baseColWidth="10" defaultRowHeight="12.75" x14ac:dyDescent="0.2"/>
  <sheetData>
    <row r="1" spans="1:20" x14ac:dyDescent="0.2">
      <c r="A1" s="19" t="s">
        <v>64</v>
      </c>
    </row>
    <row r="6" spans="1:20" x14ac:dyDescent="0.2">
      <c r="A6" s="22" t="s">
        <v>3</v>
      </c>
      <c r="B6" s="23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6"/>
    </row>
    <row r="7" spans="1:20" x14ac:dyDescent="0.2">
      <c r="A7" s="22" t="s">
        <v>5</v>
      </c>
      <c r="B7" s="23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</row>
    <row r="8" spans="1:20" x14ac:dyDescent="0.2">
      <c r="A8" s="27" t="s">
        <v>6</v>
      </c>
      <c r="B8" s="28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1"/>
    </row>
    <row r="9" spans="1:20" x14ac:dyDescent="0.2">
      <c r="A9" s="27" t="s">
        <v>8</v>
      </c>
      <c r="B9" s="28"/>
      <c r="C9" s="3" t="s">
        <v>16</v>
      </c>
      <c r="D9" s="3" t="s">
        <v>17</v>
      </c>
      <c r="E9" s="3" t="s">
        <v>18</v>
      </c>
      <c r="F9" s="3" t="s">
        <v>19</v>
      </c>
      <c r="G9" s="3" t="s">
        <v>20</v>
      </c>
      <c r="H9" s="3" t="s">
        <v>21</v>
      </c>
      <c r="I9" s="3" t="s">
        <v>22</v>
      </c>
      <c r="J9" s="3" t="s">
        <v>23</v>
      </c>
      <c r="K9" s="3" t="s">
        <v>24</v>
      </c>
      <c r="L9" s="3" t="s">
        <v>25</v>
      </c>
      <c r="M9" s="3" t="s">
        <v>26</v>
      </c>
      <c r="N9" s="3" t="s">
        <v>27</v>
      </c>
      <c r="O9" s="3" t="s">
        <v>28</v>
      </c>
      <c r="P9" s="3" t="s">
        <v>29</v>
      </c>
      <c r="Q9" s="3" t="s">
        <v>30</v>
      </c>
      <c r="R9" s="3" t="s">
        <v>31</v>
      </c>
      <c r="S9" s="3" t="s">
        <v>32</v>
      </c>
      <c r="T9" s="3" t="s">
        <v>33</v>
      </c>
    </row>
    <row r="10" spans="1:20" ht="13.5" x14ac:dyDescent="0.25">
      <c r="A10" s="4" t="s">
        <v>34</v>
      </c>
      <c r="B10" s="5" t="s">
        <v>35</v>
      </c>
      <c r="C10" s="5" t="s">
        <v>35</v>
      </c>
      <c r="D10" s="5" t="s">
        <v>35</v>
      </c>
      <c r="E10" s="5" t="s">
        <v>35</v>
      </c>
      <c r="F10" s="5" t="s">
        <v>35</v>
      </c>
      <c r="G10" s="5" t="s">
        <v>35</v>
      </c>
      <c r="H10" s="5" t="s">
        <v>35</v>
      </c>
      <c r="I10" s="5" t="s">
        <v>35</v>
      </c>
      <c r="J10" s="5" t="s">
        <v>35</v>
      </c>
      <c r="K10" s="5" t="s">
        <v>35</v>
      </c>
      <c r="L10" s="5" t="s">
        <v>35</v>
      </c>
      <c r="M10" s="5" t="s">
        <v>35</v>
      </c>
      <c r="N10" s="5" t="s">
        <v>35</v>
      </c>
      <c r="O10" s="5" t="s">
        <v>35</v>
      </c>
      <c r="P10" s="5" t="s">
        <v>35</v>
      </c>
      <c r="Q10" s="5" t="s">
        <v>35</v>
      </c>
      <c r="R10" s="5" t="s">
        <v>35</v>
      </c>
      <c r="S10" s="5" t="s">
        <v>35</v>
      </c>
      <c r="T10" s="5" t="s">
        <v>35</v>
      </c>
    </row>
    <row r="11" spans="1:20" ht="13.5" x14ac:dyDescent="0.25">
      <c r="A11" s="6" t="s">
        <v>36</v>
      </c>
      <c r="B11" s="5" t="s">
        <v>37</v>
      </c>
      <c r="C11" s="7">
        <v>53278.91</v>
      </c>
      <c r="D11" s="7">
        <v>60517.67</v>
      </c>
      <c r="E11" s="7">
        <v>64936.480000000003</v>
      </c>
      <c r="F11" s="7">
        <v>55841.86</v>
      </c>
      <c r="G11" s="7">
        <v>56026.89</v>
      </c>
      <c r="H11" s="7">
        <v>64115.49</v>
      </c>
      <c r="I11" s="7">
        <v>63627.98</v>
      </c>
      <c r="J11" s="7">
        <v>64964.68</v>
      </c>
      <c r="K11" s="7">
        <v>70253.7</v>
      </c>
      <c r="L11" s="7">
        <v>87194.74</v>
      </c>
      <c r="M11" s="7">
        <v>106785.3</v>
      </c>
      <c r="N11" s="7">
        <v>124512.3</v>
      </c>
      <c r="O11" s="7">
        <v>142027.4</v>
      </c>
      <c r="P11" s="7">
        <v>187361.2</v>
      </c>
      <c r="Q11" s="7">
        <v>153818.29999999999</v>
      </c>
      <c r="R11" s="7">
        <v>213179.7</v>
      </c>
      <c r="S11" s="7">
        <v>271390.09999999998</v>
      </c>
      <c r="T11" s="7">
        <v>258023.5</v>
      </c>
    </row>
    <row r="12" spans="1:20" ht="13.5" x14ac:dyDescent="0.25">
      <c r="A12" s="6" t="s">
        <v>38</v>
      </c>
      <c r="B12" s="5" t="s">
        <v>37</v>
      </c>
      <c r="C12" s="8">
        <v>57663.65</v>
      </c>
      <c r="D12" s="8">
        <v>58031.33</v>
      </c>
      <c r="E12" s="8">
        <v>58707.13</v>
      </c>
      <c r="F12" s="8">
        <v>62722.98</v>
      </c>
      <c r="G12" s="8">
        <v>64464.83</v>
      </c>
      <c r="H12" s="8">
        <v>64684.43</v>
      </c>
      <c r="I12" s="8">
        <v>66917.72</v>
      </c>
      <c r="J12" s="8">
        <v>73540.149999999994</v>
      </c>
      <c r="K12" s="8">
        <v>88001.2</v>
      </c>
      <c r="L12" s="8">
        <v>110077.8</v>
      </c>
      <c r="M12" s="8">
        <v>119633.4</v>
      </c>
      <c r="N12" s="8">
        <v>133681.4</v>
      </c>
      <c r="O12" s="8">
        <v>162526.20000000001</v>
      </c>
      <c r="P12" s="8">
        <v>177654.2</v>
      </c>
      <c r="Q12" s="8">
        <v>134620.6</v>
      </c>
      <c r="R12" s="8">
        <v>147679.29999999999</v>
      </c>
      <c r="S12" s="8">
        <v>172993.3</v>
      </c>
      <c r="T12" s="8">
        <v>161621.20000000001</v>
      </c>
    </row>
    <row r="13" spans="1:20" ht="13.5" x14ac:dyDescent="0.25">
      <c r="A13" s="6" t="s">
        <v>40</v>
      </c>
      <c r="B13" s="5" t="s">
        <v>37</v>
      </c>
      <c r="C13" s="7">
        <v>161072.6</v>
      </c>
      <c r="D13" s="7">
        <v>160970.4</v>
      </c>
      <c r="E13" s="7">
        <v>153928</v>
      </c>
      <c r="F13" s="7">
        <v>158122.79999999999</v>
      </c>
      <c r="G13" s="7">
        <v>157274.20000000001</v>
      </c>
      <c r="H13" s="7">
        <v>160755.4</v>
      </c>
      <c r="I13" s="7">
        <v>159510.1</v>
      </c>
      <c r="J13" s="7">
        <v>154880.9</v>
      </c>
      <c r="K13" s="7">
        <v>184491.3</v>
      </c>
      <c r="L13" s="7">
        <v>219977.8</v>
      </c>
      <c r="M13" s="7">
        <v>239895.6</v>
      </c>
      <c r="N13" s="7">
        <v>260375.3</v>
      </c>
      <c r="O13" s="7">
        <v>298954.8</v>
      </c>
      <c r="P13" s="7">
        <v>326055.8</v>
      </c>
      <c r="Q13" s="7">
        <v>253257.7</v>
      </c>
      <c r="R13" s="7">
        <v>278947.5</v>
      </c>
      <c r="S13" s="7">
        <v>333106.40000000002</v>
      </c>
      <c r="T13" s="7">
        <v>312064</v>
      </c>
    </row>
    <row r="14" spans="1:20" ht="13.5" x14ac:dyDescent="0.25">
      <c r="A14" s="6" t="s">
        <v>41</v>
      </c>
      <c r="B14" s="5" t="s">
        <v>37</v>
      </c>
      <c r="C14" s="8">
        <v>192882.5</v>
      </c>
      <c r="D14" s="8">
        <v>204802.3</v>
      </c>
      <c r="E14" s="8">
        <v>218439.8</v>
      </c>
      <c r="F14" s="8">
        <v>219950.7</v>
      </c>
      <c r="G14" s="8">
        <v>247635</v>
      </c>
      <c r="H14" s="8">
        <v>288197.2</v>
      </c>
      <c r="I14" s="8">
        <v>270667</v>
      </c>
      <c r="J14" s="8">
        <v>262493</v>
      </c>
      <c r="K14" s="8">
        <v>283693.8</v>
      </c>
      <c r="L14" s="8">
        <v>328368.90000000002</v>
      </c>
      <c r="M14" s="8">
        <v>370070.9</v>
      </c>
      <c r="N14" s="8">
        <v>398453.1</v>
      </c>
      <c r="O14" s="8">
        <v>429464.1</v>
      </c>
      <c r="P14" s="8">
        <v>456425.7</v>
      </c>
      <c r="Q14" s="8">
        <v>321724.5</v>
      </c>
      <c r="R14" s="8">
        <v>392109.9</v>
      </c>
      <c r="S14" s="8">
        <v>461829.4</v>
      </c>
      <c r="T14" s="8">
        <v>462871.3</v>
      </c>
    </row>
    <row r="15" spans="1:20" ht="13.5" x14ac:dyDescent="0.25">
      <c r="A15" s="6" t="s">
        <v>60</v>
      </c>
      <c r="B15" s="5"/>
      <c r="C15" s="7">
        <v>50767.79</v>
      </c>
      <c r="D15" s="7">
        <v>51211.91</v>
      </c>
      <c r="E15" s="7">
        <v>48386.49</v>
      </c>
      <c r="F15" s="7">
        <v>48167.66</v>
      </c>
      <c r="G15" s="7">
        <v>49822.06</v>
      </c>
      <c r="H15" s="7">
        <v>50777.48</v>
      </c>
      <c r="I15" s="7">
        <v>50930.51</v>
      </c>
      <c r="J15" s="7">
        <v>55448.41</v>
      </c>
      <c r="K15" s="7">
        <v>64673.41</v>
      </c>
      <c r="L15" s="7">
        <v>74773.22</v>
      </c>
      <c r="M15" s="7">
        <v>82755.240000000005</v>
      </c>
      <c r="N15" s="7">
        <v>90690.94</v>
      </c>
      <c r="O15" s="7">
        <v>100659.6</v>
      </c>
      <c r="P15" s="7">
        <v>114327.7</v>
      </c>
      <c r="Q15" s="7">
        <v>90798.45</v>
      </c>
      <c r="R15" s="7">
        <v>94843.77</v>
      </c>
      <c r="S15" s="7">
        <v>110771.2</v>
      </c>
      <c r="T15" s="7">
        <v>105083.4</v>
      </c>
    </row>
    <row r="16" spans="1:20" ht="13.5" x14ac:dyDescent="0.25">
      <c r="A16" s="6" t="s">
        <v>42</v>
      </c>
      <c r="B16" s="5" t="s">
        <v>37</v>
      </c>
      <c r="C16" s="7">
        <v>40483.53</v>
      </c>
      <c r="D16" s="7">
        <v>40756.92</v>
      </c>
      <c r="E16" s="7">
        <v>41215.160000000003</v>
      </c>
      <c r="F16" s="7">
        <v>43347.78</v>
      </c>
      <c r="G16" s="7">
        <v>41967.55</v>
      </c>
      <c r="H16" s="7">
        <v>45821.91</v>
      </c>
      <c r="I16" s="7">
        <v>42912.639999999999</v>
      </c>
      <c r="J16" s="7">
        <v>44647.66</v>
      </c>
      <c r="K16" s="7">
        <v>52527.360000000001</v>
      </c>
      <c r="L16" s="7">
        <v>60958</v>
      </c>
      <c r="M16" s="7">
        <v>65354.95</v>
      </c>
      <c r="N16" s="7">
        <v>77113.759999999995</v>
      </c>
      <c r="O16" s="7">
        <v>89999.98</v>
      </c>
      <c r="P16" s="7">
        <v>96333.38</v>
      </c>
      <c r="Q16" s="7">
        <v>62660.1</v>
      </c>
      <c r="R16" s="7">
        <v>69503.98</v>
      </c>
      <c r="S16" s="7">
        <v>79056.789999999994</v>
      </c>
      <c r="T16" s="7">
        <v>73469.850000000006</v>
      </c>
    </row>
    <row r="17" spans="1:23" ht="13.5" x14ac:dyDescent="0.25">
      <c r="A17" s="6" t="s">
        <v>43</v>
      </c>
      <c r="B17" s="5" t="s">
        <v>37</v>
      </c>
      <c r="C17" s="8">
        <v>278607.90000000002</v>
      </c>
      <c r="D17" s="8">
        <v>281846.8</v>
      </c>
      <c r="E17" s="8">
        <v>285923.09999999998</v>
      </c>
      <c r="F17" s="8">
        <v>302581.90000000002</v>
      </c>
      <c r="G17" s="8">
        <v>299965.40000000002</v>
      </c>
      <c r="H17" s="8">
        <v>297476.7</v>
      </c>
      <c r="I17" s="8">
        <v>294191</v>
      </c>
      <c r="J17" s="8">
        <v>306836.5</v>
      </c>
      <c r="K17" s="8">
        <v>361511.6</v>
      </c>
      <c r="L17" s="8">
        <v>420789.6</v>
      </c>
      <c r="M17" s="8">
        <v>438882.7</v>
      </c>
      <c r="N17" s="8">
        <v>484733.3</v>
      </c>
      <c r="O17" s="8">
        <v>547575.1</v>
      </c>
      <c r="P17" s="8">
        <v>600583.4</v>
      </c>
      <c r="Q17" s="8">
        <v>481782.4</v>
      </c>
      <c r="R17" s="8">
        <v>519031</v>
      </c>
      <c r="S17" s="8">
        <v>590082.9</v>
      </c>
      <c r="T17" s="8">
        <v>562747.6</v>
      </c>
    </row>
    <row r="18" spans="1:23" ht="13.5" x14ac:dyDescent="0.25">
      <c r="A18" s="9" t="s">
        <v>44</v>
      </c>
      <c r="B18" s="5" t="s">
        <v>37</v>
      </c>
      <c r="C18" s="7">
        <v>519799.6</v>
      </c>
      <c r="D18" s="7">
        <v>520271.9</v>
      </c>
      <c r="E18" s="7">
        <v>507776.9</v>
      </c>
      <c r="F18" s="7">
        <v>537389.1</v>
      </c>
      <c r="G18" s="7">
        <v>538751.1</v>
      </c>
      <c r="H18" s="7">
        <v>545013.4</v>
      </c>
      <c r="I18" s="7">
        <v>566108.9</v>
      </c>
      <c r="J18" s="7">
        <v>610332.5</v>
      </c>
      <c r="K18" s="7">
        <v>746679.1</v>
      </c>
      <c r="L18" s="7">
        <v>907365.9</v>
      </c>
      <c r="M18" s="7">
        <v>982566.5</v>
      </c>
      <c r="N18" s="7">
        <v>1134907</v>
      </c>
      <c r="O18" s="7">
        <v>1351706</v>
      </c>
      <c r="P18" s="7">
        <v>1490530</v>
      </c>
      <c r="Q18" s="7">
        <v>1165576</v>
      </c>
      <c r="R18" s="7">
        <v>1330382</v>
      </c>
      <c r="S18" s="7">
        <v>1566962</v>
      </c>
      <c r="T18" s="7">
        <v>1505332</v>
      </c>
      <c r="W18">
        <f>1.37/1.2</f>
        <v>1.1416666666666668</v>
      </c>
    </row>
    <row r="19" spans="1:23" ht="13.5" x14ac:dyDescent="0.25">
      <c r="A19" s="6" t="s">
        <v>45</v>
      </c>
      <c r="B19" s="5" t="s">
        <v>37</v>
      </c>
      <c r="C19" s="8">
        <v>6656.7280000000001</v>
      </c>
      <c r="D19" s="8">
        <v>6571.21</v>
      </c>
      <c r="E19" s="8">
        <v>7082.2420000000002</v>
      </c>
      <c r="F19" s="8">
        <v>6846.8320000000003</v>
      </c>
      <c r="G19" s="8">
        <v>8954.2389999999996</v>
      </c>
      <c r="H19" s="8">
        <v>10379.969999999999</v>
      </c>
      <c r="I19" s="8">
        <v>10335.549999999999</v>
      </c>
      <c r="J19" s="8">
        <v>9832.5589999999993</v>
      </c>
      <c r="K19" s="8">
        <v>12555.27</v>
      </c>
      <c r="L19" s="8">
        <v>15721.03</v>
      </c>
      <c r="M19" s="8">
        <v>17648.84</v>
      </c>
      <c r="N19" s="8">
        <v>20276.64</v>
      </c>
      <c r="O19" s="8">
        <v>23881.86</v>
      </c>
      <c r="P19" s="8">
        <v>28967.29</v>
      </c>
      <c r="Q19" s="8">
        <v>21280.53</v>
      </c>
      <c r="R19" s="8">
        <v>22623.25</v>
      </c>
      <c r="S19" s="8">
        <v>28130.61</v>
      </c>
      <c r="T19" s="8">
        <v>28303.51</v>
      </c>
      <c r="W19">
        <f>1.1/1.2</f>
        <v>0.91666666666666674</v>
      </c>
    </row>
    <row r="20" spans="1:23" ht="13.5" x14ac:dyDescent="0.25">
      <c r="A20" s="6" t="s">
        <v>46</v>
      </c>
      <c r="B20" s="5" t="s">
        <v>37</v>
      </c>
      <c r="C20" s="7">
        <v>209942.3</v>
      </c>
      <c r="D20" s="7">
        <v>248032.5</v>
      </c>
      <c r="E20" s="7">
        <v>239117.9</v>
      </c>
      <c r="F20" s="7">
        <v>241382.1</v>
      </c>
      <c r="G20" s="7">
        <v>235966.2</v>
      </c>
      <c r="H20" s="7">
        <v>240422.1</v>
      </c>
      <c r="I20" s="7">
        <v>245010.6</v>
      </c>
      <c r="J20" s="7">
        <v>252154.8</v>
      </c>
      <c r="K20" s="7">
        <v>297798.7</v>
      </c>
      <c r="L20" s="7">
        <v>352045.8</v>
      </c>
      <c r="M20" s="7">
        <v>372100</v>
      </c>
      <c r="N20" s="7">
        <v>417672.9</v>
      </c>
      <c r="O20" s="7">
        <v>500428.7</v>
      </c>
      <c r="P20" s="7">
        <v>540582.6</v>
      </c>
      <c r="Q20" s="7">
        <v>406128.9</v>
      </c>
      <c r="R20" s="7">
        <v>447551.5</v>
      </c>
      <c r="S20" s="7">
        <v>523614.4</v>
      </c>
      <c r="T20" s="7">
        <v>501778.5</v>
      </c>
    </row>
    <row r="21" spans="1:23" ht="13.5" x14ac:dyDescent="0.25">
      <c r="A21" s="6" t="s">
        <v>47</v>
      </c>
      <c r="B21" s="5" t="s">
        <v>37</v>
      </c>
      <c r="C21" s="8">
        <v>427995.9</v>
      </c>
      <c r="D21" s="8">
        <v>400360.1</v>
      </c>
      <c r="E21" s="8">
        <v>409259.5</v>
      </c>
      <c r="F21" s="8">
        <v>373325.8</v>
      </c>
      <c r="G21" s="8">
        <v>402103.8</v>
      </c>
      <c r="H21" s="8">
        <v>459273.2</v>
      </c>
      <c r="I21" s="8">
        <v>383454.4</v>
      </c>
      <c r="J21" s="8">
        <v>395031.9</v>
      </c>
      <c r="K21" s="8">
        <v>447953.7</v>
      </c>
      <c r="L21" s="8">
        <v>539036.30000000005</v>
      </c>
      <c r="M21" s="8">
        <v>568690.80000000005</v>
      </c>
      <c r="N21" s="8">
        <v>615626.30000000005</v>
      </c>
      <c r="O21" s="8">
        <v>677044.1</v>
      </c>
      <c r="P21" s="8">
        <v>748006.40000000002</v>
      </c>
      <c r="Q21" s="8">
        <v>543510.30000000005</v>
      </c>
      <c r="R21" s="8">
        <v>728366.3</v>
      </c>
      <c r="S21" s="8">
        <v>786944.8</v>
      </c>
      <c r="T21" s="8">
        <v>769820.2</v>
      </c>
    </row>
    <row r="22" spans="1:23" ht="13.5" x14ac:dyDescent="0.25">
      <c r="A22" s="6" t="s">
        <v>48</v>
      </c>
      <c r="B22" s="5" t="s">
        <v>37</v>
      </c>
      <c r="C22" s="7">
        <v>197509</v>
      </c>
      <c r="D22" s="7">
        <v>196724.3</v>
      </c>
      <c r="E22" s="7">
        <v>190510.9</v>
      </c>
      <c r="F22" s="7">
        <v>196871.4</v>
      </c>
      <c r="G22" s="7">
        <v>196945.5</v>
      </c>
      <c r="H22" s="7">
        <v>207167.5</v>
      </c>
      <c r="I22" s="7">
        <v>205534.8</v>
      </c>
      <c r="J22" s="7">
        <v>210782.6</v>
      </c>
      <c r="K22" s="7">
        <v>266213.2</v>
      </c>
      <c r="L22" s="7">
        <v>315480.09999999998</v>
      </c>
      <c r="M22" s="7">
        <v>347513.7</v>
      </c>
      <c r="N22" s="7">
        <v>393743.2</v>
      </c>
      <c r="O22" s="7">
        <v>465102.6</v>
      </c>
      <c r="P22" s="7">
        <v>527160.9</v>
      </c>
      <c r="Q22" s="7">
        <v>415941.3</v>
      </c>
      <c r="R22" s="7">
        <v>476993.2</v>
      </c>
      <c r="S22" s="7">
        <v>549531.6</v>
      </c>
      <c r="T22" s="7">
        <v>537922.6</v>
      </c>
    </row>
    <row r="23" spans="1:23" ht="21" x14ac:dyDescent="0.25">
      <c r="A23" s="6" t="s">
        <v>49</v>
      </c>
      <c r="B23" s="5" t="s">
        <v>37</v>
      </c>
      <c r="C23" s="8">
        <v>13396.11</v>
      </c>
      <c r="D23" s="8">
        <v>14322.73</v>
      </c>
      <c r="E23" s="8">
        <v>14262.01</v>
      </c>
      <c r="F23" s="8">
        <v>12235.26</v>
      </c>
      <c r="G23" s="8">
        <v>12639.62</v>
      </c>
      <c r="H23" s="8">
        <v>13445.87</v>
      </c>
      <c r="I23" s="8">
        <v>13856.07</v>
      </c>
      <c r="J23" s="8">
        <v>14455.06</v>
      </c>
      <c r="K23" s="8">
        <v>16757.52</v>
      </c>
      <c r="L23" s="8">
        <v>20460.68</v>
      </c>
      <c r="M23" s="8">
        <v>21984.41</v>
      </c>
      <c r="N23" s="8">
        <v>22598.880000000001</v>
      </c>
      <c r="O23" s="8">
        <v>27199.62</v>
      </c>
      <c r="P23" s="8">
        <v>30768.33</v>
      </c>
      <c r="Q23" s="8">
        <v>25187.11</v>
      </c>
      <c r="R23" s="8">
        <v>31885.119999999999</v>
      </c>
      <c r="S23" s="8">
        <v>38356.04</v>
      </c>
      <c r="T23" s="8">
        <v>37855.699999999997</v>
      </c>
    </row>
    <row r="24" spans="1:23" ht="13.5" x14ac:dyDescent="0.25">
      <c r="A24" s="6" t="s">
        <v>50</v>
      </c>
      <c r="B24" s="5" t="s">
        <v>37</v>
      </c>
      <c r="C24" s="7">
        <v>93429.02</v>
      </c>
      <c r="D24" s="7">
        <v>102865</v>
      </c>
      <c r="E24" s="7">
        <v>107158.1</v>
      </c>
      <c r="F24" s="7">
        <v>112202.4</v>
      </c>
      <c r="G24" s="7">
        <v>112906.1</v>
      </c>
      <c r="H24" s="7">
        <v>115735.2</v>
      </c>
      <c r="I24" s="7">
        <v>117532.3</v>
      </c>
      <c r="J24" s="7">
        <v>127057.3</v>
      </c>
      <c r="K24" s="7">
        <v>157886.39999999999</v>
      </c>
      <c r="L24" s="7">
        <v>185084.79999999999</v>
      </c>
      <c r="M24" s="7">
        <v>196336.8</v>
      </c>
      <c r="N24" s="7">
        <v>220670.3</v>
      </c>
      <c r="O24" s="7">
        <v>263774.09999999998</v>
      </c>
      <c r="P24" s="7">
        <v>282183.90000000002</v>
      </c>
      <c r="Q24" s="7">
        <v>227953.5</v>
      </c>
      <c r="R24" s="7">
        <v>256924.5</v>
      </c>
      <c r="S24" s="7">
        <v>308195.90000000002</v>
      </c>
      <c r="T24" s="7">
        <v>296918.40000000002</v>
      </c>
    </row>
    <row r="25" spans="1:23" ht="13.5" x14ac:dyDescent="0.25">
      <c r="A25" s="6" t="s">
        <v>51</v>
      </c>
      <c r="B25" s="5" t="s">
        <v>37</v>
      </c>
      <c r="C25" s="8">
        <v>80990.05</v>
      </c>
      <c r="D25" s="8">
        <v>85225.63</v>
      </c>
      <c r="E25" s="8">
        <v>84113.55</v>
      </c>
      <c r="F25" s="8">
        <v>85797.1</v>
      </c>
      <c r="G25" s="8">
        <v>85438.89</v>
      </c>
      <c r="H25" s="8">
        <v>88948.38</v>
      </c>
      <c r="I25" s="8">
        <v>79837.7</v>
      </c>
      <c r="J25" s="8">
        <v>82840.509999999995</v>
      </c>
      <c r="K25" s="8">
        <v>102396.6</v>
      </c>
      <c r="L25" s="8">
        <v>123053.9</v>
      </c>
      <c r="M25" s="8">
        <v>131898.29999999999</v>
      </c>
      <c r="N25" s="8">
        <v>150764.9</v>
      </c>
      <c r="O25" s="8">
        <v>171856.4</v>
      </c>
      <c r="P25" s="8">
        <v>185212.1</v>
      </c>
      <c r="Q25" s="8">
        <v>132174.9</v>
      </c>
      <c r="R25" s="8">
        <v>159993.4</v>
      </c>
      <c r="S25" s="8">
        <v>188936.1</v>
      </c>
      <c r="T25" s="8">
        <v>176151.5</v>
      </c>
    </row>
    <row r="26" spans="1:23" ht="21" x14ac:dyDescent="0.25">
      <c r="A26" s="6" t="s">
        <v>52</v>
      </c>
      <c r="B26" s="5" t="s">
        <v>37</v>
      </c>
      <c r="C26" s="7">
        <v>242349.7</v>
      </c>
      <c r="D26" s="7">
        <v>260910.8</v>
      </c>
      <c r="E26" s="7">
        <v>281680.59999999998</v>
      </c>
      <c r="F26" s="7">
        <v>270859.90000000002</v>
      </c>
      <c r="G26" s="7">
        <v>267680.40000000002</v>
      </c>
      <c r="H26" s="7">
        <v>283288</v>
      </c>
      <c r="I26" s="7">
        <v>271342.8</v>
      </c>
      <c r="J26" s="7">
        <v>278834.3</v>
      </c>
      <c r="K26" s="7">
        <v>306319</v>
      </c>
      <c r="L26" s="7">
        <v>348320.8</v>
      </c>
      <c r="M26" s="7">
        <v>383016.9</v>
      </c>
      <c r="N26" s="7">
        <v>447005.4</v>
      </c>
      <c r="O26" s="7">
        <v>440189.4</v>
      </c>
      <c r="P26" s="7">
        <v>460981</v>
      </c>
      <c r="Q26" s="7">
        <v>355083.7</v>
      </c>
      <c r="R26" s="7">
        <v>409662.8</v>
      </c>
      <c r="S26" s="7">
        <v>478379.3</v>
      </c>
      <c r="T26" s="7">
        <v>476112.9</v>
      </c>
    </row>
    <row r="27" spans="1:23" x14ac:dyDescent="0.2">
      <c r="A27" s="10" t="s">
        <v>53</v>
      </c>
    </row>
    <row r="28" spans="1:23" x14ac:dyDescent="0.2">
      <c r="A28" s="11" t="s">
        <v>54</v>
      </c>
    </row>
    <row r="29" spans="1:23" x14ac:dyDescent="0.2">
      <c r="A29" s="12" t="s">
        <v>55</v>
      </c>
      <c r="B29" s="11" t="s">
        <v>56</v>
      </c>
    </row>
    <row r="32" spans="1:23" ht="45.75" x14ac:dyDescent="0.2">
      <c r="A32" s="2" t="s">
        <v>1</v>
      </c>
    </row>
    <row r="33" spans="1:20" x14ac:dyDescent="0.2">
      <c r="A33" s="22" t="s">
        <v>57</v>
      </c>
      <c r="B33" s="2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6"/>
    </row>
    <row r="34" spans="1:20" x14ac:dyDescent="0.2">
      <c r="A34" s="22" t="s">
        <v>5</v>
      </c>
      <c r="B34" s="23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6"/>
    </row>
    <row r="35" spans="1:20" x14ac:dyDescent="0.2">
      <c r="A35" s="27" t="s">
        <v>6</v>
      </c>
      <c r="B35" s="28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1"/>
    </row>
    <row r="36" spans="1:20" x14ac:dyDescent="0.2">
      <c r="A36" s="27" t="s">
        <v>8</v>
      </c>
      <c r="B36" s="28"/>
      <c r="C36" s="3" t="s">
        <v>16</v>
      </c>
      <c r="D36" s="3" t="s">
        <v>17</v>
      </c>
      <c r="E36" s="3" t="s">
        <v>18</v>
      </c>
      <c r="F36" s="3" t="s">
        <v>19</v>
      </c>
      <c r="G36" s="3" t="s">
        <v>20</v>
      </c>
      <c r="H36" s="3" t="s">
        <v>21</v>
      </c>
      <c r="I36" s="3" t="s">
        <v>22</v>
      </c>
      <c r="J36" s="3" t="s">
        <v>23</v>
      </c>
      <c r="K36" s="3" t="s">
        <v>24</v>
      </c>
      <c r="L36" s="3" t="s">
        <v>25</v>
      </c>
      <c r="M36" s="3" t="s">
        <v>26</v>
      </c>
      <c r="N36" s="3" t="s">
        <v>27</v>
      </c>
      <c r="O36" s="3" t="s">
        <v>28</v>
      </c>
      <c r="P36" s="3" t="s">
        <v>29</v>
      </c>
      <c r="Q36" s="3" t="s">
        <v>30</v>
      </c>
      <c r="R36" s="3" t="s">
        <v>31</v>
      </c>
      <c r="S36" s="3" t="s">
        <v>32</v>
      </c>
      <c r="T36" s="3" t="s">
        <v>33</v>
      </c>
    </row>
    <row r="37" spans="1:20" ht="13.5" x14ac:dyDescent="0.25">
      <c r="A37" s="4" t="s">
        <v>34</v>
      </c>
      <c r="B37" s="5" t="s">
        <v>35</v>
      </c>
      <c r="C37" s="5" t="s">
        <v>35</v>
      </c>
      <c r="D37" s="5" t="s">
        <v>35</v>
      </c>
      <c r="E37" s="5" t="s">
        <v>35</v>
      </c>
      <c r="F37" s="5" t="s">
        <v>35</v>
      </c>
      <c r="G37" s="5" t="s">
        <v>35</v>
      </c>
      <c r="H37" s="5" t="s">
        <v>35</v>
      </c>
      <c r="I37" s="5" t="s">
        <v>35</v>
      </c>
      <c r="J37" s="5" t="s">
        <v>35</v>
      </c>
      <c r="K37" s="5" t="s">
        <v>35</v>
      </c>
      <c r="L37" s="5" t="s">
        <v>35</v>
      </c>
      <c r="M37" s="5" t="s">
        <v>35</v>
      </c>
      <c r="N37" s="5" t="s">
        <v>35</v>
      </c>
      <c r="O37" s="5" t="s">
        <v>35</v>
      </c>
      <c r="P37" s="5" t="s">
        <v>35</v>
      </c>
      <c r="Q37" s="5" t="s">
        <v>35</v>
      </c>
      <c r="R37" s="5" t="s">
        <v>35</v>
      </c>
      <c r="S37" s="5" t="s">
        <v>35</v>
      </c>
      <c r="T37" s="5" t="s">
        <v>35</v>
      </c>
    </row>
    <row r="38" spans="1:20" ht="13.5" x14ac:dyDescent="0.25">
      <c r="A38" s="6" t="s">
        <v>36</v>
      </c>
      <c r="B38" s="5" t="s">
        <v>37</v>
      </c>
      <c r="C38" s="7">
        <v>16861.07</v>
      </c>
      <c r="D38" s="7">
        <v>19333.79</v>
      </c>
      <c r="E38" s="7">
        <v>19397.27</v>
      </c>
      <c r="F38" s="7">
        <v>17262.45</v>
      </c>
      <c r="G38" s="7">
        <v>18791.14</v>
      </c>
      <c r="H38" s="7">
        <v>19918.04</v>
      </c>
      <c r="I38" s="7">
        <v>17884.39</v>
      </c>
      <c r="J38" s="7">
        <v>19375.349999999999</v>
      </c>
      <c r="K38" s="7">
        <v>23428.49</v>
      </c>
      <c r="L38" s="7">
        <v>27742.11</v>
      </c>
      <c r="M38" s="7">
        <v>30433.05</v>
      </c>
      <c r="N38" s="7">
        <v>33078.879999999997</v>
      </c>
      <c r="O38" s="7">
        <v>40373.440000000002</v>
      </c>
      <c r="P38" s="7">
        <v>42905.22</v>
      </c>
      <c r="Q38" s="7">
        <v>39833.1</v>
      </c>
      <c r="R38" s="7">
        <v>46335.32</v>
      </c>
      <c r="S38" s="7">
        <v>51639.94</v>
      </c>
      <c r="T38" s="7">
        <v>52985.72</v>
      </c>
    </row>
    <row r="39" spans="1:20" ht="13.5" x14ac:dyDescent="0.25">
      <c r="A39" s="6" t="s">
        <v>38</v>
      </c>
      <c r="B39" s="5" t="s">
        <v>37</v>
      </c>
      <c r="C39" s="8">
        <v>24354.27</v>
      </c>
      <c r="D39" s="8">
        <v>24525.5</v>
      </c>
      <c r="E39" s="8">
        <v>21924.639999999999</v>
      </c>
      <c r="F39" s="8">
        <v>23262.61</v>
      </c>
      <c r="G39" s="8">
        <v>23395.46</v>
      </c>
      <c r="H39" s="8">
        <v>23001.919999999998</v>
      </c>
      <c r="I39" s="8">
        <v>23925.67</v>
      </c>
      <c r="J39" s="8">
        <v>25931.45</v>
      </c>
      <c r="K39" s="8">
        <v>32560.28</v>
      </c>
      <c r="L39" s="8">
        <v>37847.660000000003</v>
      </c>
      <c r="M39" s="8">
        <v>42270.62</v>
      </c>
      <c r="N39" s="8">
        <v>45658.34</v>
      </c>
      <c r="O39" s="8">
        <v>54264.82</v>
      </c>
      <c r="P39" s="8">
        <v>63446.76</v>
      </c>
      <c r="Q39" s="8">
        <v>54497.84</v>
      </c>
      <c r="R39" s="8">
        <v>54483.09</v>
      </c>
      <c r="S39" s="8">
        <v>61159.68</v>
      </c>
      <c r="T39" s="8">
        <v>60506.41</v>
      </c>
    </row>
    <row r="40" spans="1:20" ht="13.5" x14ac:dyDescent="0.25">
      <c r="A40" s="6" t="s">
        <v>40</v>
      </c>
      <c r="B40" s="5" t="s">
        <v>37</v>
      </c>
      <c r="C40" s="7">
        <v>29604.07</v>
      </c>
      <c r="D40" s="7">
        <v>29274.81</v>
      </c>
      <c r="E40" s="7">
        <v>29143.96</v>
      </c>
      <c r="F40" s="7">
        <v>30768.14</v>
      </c>
      <c r="G40" s="7">
        <v>32577.62</v>
      </c>
      <c r="H40" s="7">
        <v>34338.379999999997</v>
      </c>
      <c r="I40" s="7">
        <v>35394.160000000003</v>
      </c>
      <c r="J40" s="7">
        <v>37748.800000000003</v>
      </c>
      <c r="K40" s="7">
        <v>44645.120000000003</v>
      </c>
      <c r="L40" s="7">
        <v>52676.35</v>
      </c>
      <c r="M40" s="7">
        <v>56130.5</v>
      </c>
      <c r="N40" s="7">
        <v>59476.59</v>
      </c>
      <c r="O40" s="7">
        <v>74967.320000000007</v>
      </c>
      <c r="P40" s="7">
        <v>91629.08</v>
      </c>
      <c r="Q40" s="7">
        <v>87941.47</v>
      </c>
      <c r="R40" s="7">
        <v>92768.39</v>
      </c>
      <c r="S40" s="7">
        <v>98241.48</v>
      </c>
      <c r="T40" s="7">
        <v>101569.8</v>
      </c>
    </row>
    <row r="41" spans="1:20" ht="13.5" x14ac:dyDescent="0.25">
      <c r="A41" s="6" t="s">
        <v>41</v>
      </c>
      <c r="B41" s="5" t="s">
        <v>37</v>
      </c>
      <c r="C41" s="8">
        <v>25187.919999999998</v>
      </c>
      <c r="D41" s="8">
        <v>28400.41</v>
      </c>
      <c r="E41" s="8">
        <v>30493.68</v>
      </c>
      <c r="F41" s="8">
        <v>33060.519999999997</v>
      </c>
      <c r="G41" s="8">
        <v>35521.919999999998</v>
      </c>
      <c r="H41" s="8">
        <v>40175.519999999997</v>
      </c>
      <c r="I41" s="8">
        <v>38956.78</v>
      </c>
      <c r="J41" s="8">
        <v>40803.379999999997</v>
      </c>
      <c r="K41" s="8">
        <v>45127.73</v>
      </c>
      <c r="L41" s="8">
        <v>53130</v>
      </c>
      <c r="M41" s="8">
        <v>60225.71</v>
      </c>
      <c r="N41" s="8">
        <v>66311.289999999994</v>
      </c>
      <c r="O41" s="8">
        <v>70767.23</v>
      </c>
      <c r="P41" s="8">
        <v>75006.67</v>
      </c>
      <c r="Q41" s="8">
        <v>68759.55</v>
      </c>
      <c r="R41" s="8">
        <v>76919.820000000007</v>
      </c>
      <c r="S41" s="8">
        <v>84771.89</v>
      </c>
      <c r="T41" s="8">
        <v>84149.41</v>
      </c>
    </row>
    <row r="42" spans="1:20" ht="13.5" x14ac:dyDescent="0.25">
      <c r="A42" s="6" t="s">
        <v>60</v>
      </c>
      <c r="B42" s="5"/>
      <c r="C42" s="7">
        <v>13911.58</v>
      </c>
      <c r="D42" s="7">
        <v>15147.18</v>
      </c>
      <c r="E42" s="7">
        <v>14277.25</v>
      </c>
      <c r="F42" s="7">
        <v>15275.46</v>
      </c>
      <c r="G42" s="7">
        <v>20406.169999999998</v>
      </c>
      <c r="H42" s="7">
        <v>24472.2</v>
      </c>
      <c r="I42" s="7">
        <v>26927.19</v>
      </c>
      <c r="J42" s="7">
        <v>27115.72</v>
      </c>
      <c r="K42" s="7">
        <v>31395.47</v>
      </c>
      <c r="L42" s="7">
        <v>36557.81</v>
      </c>
      <c r="M42" s="7">
        <v>43489.16</v>
      </c>
      <c r="N42" s="7">
        <v>52196.13</v>
      </c>
      <c r="O42" s="7">
        <v>61399.57</v>
      </c>
      <c r="P42" s="7">
        <v>72443.23</v>
      </c>
      <c r="Q42" s="7">
        <v>56104.33</v>
      </c>
      <c r="R42" s="7">
        <v>62078</v>
      </c>
      <c r="S42" s="7">
        <v>66800.27</v>
      </c>
      <c r="T42" s="7">
        <v>65179.85</v>
      </c>
    </row>
    <row r="43" spans="1:20" ht="13.5" x14ac:dyDescent="0.25">
      <c r="A43" s="6" t="s">
        <v>42</v>
      </c>
      <c r="B43" s="5" t="s">
        <v>37</v>
      </c>
      <c r="C43" s="7">
        <v>7405.0749999999998</v>
      </c>
      <c r="D43" s="7">
        <v>7130.0990000000002</v>
      </c>
      <c r="E43" s="7">
        <v>6653.893</v>
      </c>
      <c r="F43" s="7">
        <v>6690.7079999999996</v>
      </c>
      <c r="G43" s="7">
        <v>6529.1629999999996</v>
      </c>
      <c r="H43" s="7">
        <v>7686.1660000000002</v>
      </c>
      <c r="I43" s="7">
        <v>9206.1260000000002</v>
      </c>
      <c r="J43" s="7">
        <v>10417.68</v>
      </c>
      <c r="K43" s="7">
        <v>11465.27</v>
      </c>
      <c r="L43" s="7">
        <v>15172.76</v>
      </c>
      <c r="M43" s="7">
        <v>16984.169999999998</v>
      </c>
      <c r="N43" s="7">
        <v>17362.07</v>
      </c>
      <c r="O43" s="7">
        <v>23063.13</v>
      </c>
      <c r="P43" s="7">
        <v>31714.67</v>
      </c>
      <c r="Q43" s="7">
        <v>27739.8</v>
      </c>
      <c r="R43" s="7">
        <v>27003</v>
      </c>
      <c r="S43" s="7">
        <v>29094.97</v>
      </c>
      <c r="T43" s="7">
        <v>28221.79</v>
      </c>
    </row>
    <row r="44" spans="1:20" ht="13.5" x14ac:dyDescent="0.25">
      <c r="A44" s="6" t="s">
        <v>43</v>
      </c>
      <c r="B44" s="5" t="s">
        <v>37</v>
      </c>
      <c r="C44" s="8">
        <v>78870.460000000006</v>
      </c>
      <c r="D44" s="8">
        <v>81863.25</v>
      </c>
      <c r="E44" s="8">
        <v>80931.06</v>
      </c>
      <c r="F44" s="8">
        <v>84799.52</v>
      </c>
      <c r="G44" s="8">
        <v>81718.95</v>
      </c>
      <c r="H44" s="8">
        <v>82841.56</v>
      </c>
      <c r="I44" s="8">
        <v>82383.97</v>
      </c>
      <c r="J44" s="8">
        <v>88349.77</v>
      </c>
      <c r="K44" s="8">
        <v>101549.1</v>
      </c>
      <c r="L44" s="8">
        <v>114837.6</v>
      </c>
      <c r="M44" s="8">
        <v>122259.4</v>
      </c>
      <c r="N44" s="8">
        <v>128643.2</v>
      </c>
      <c r="O44" s="8">
        <v>149262.5</v>
      </c>
      <c r="P44" s="8">
        <v>165051.4</v>
      </c>
      <c r="Q44" s="8">
        <v>190713.3</v>
      </c>
      <c r="R44" s="8">
        <v>196307</v>
      </c>
      <c r="S44" s="8">
        <v>235561.5</v>
      </c>
      <c r="T44" s="8">
        <v>216302.6</v>
      </c>
    </row>
    <row r="45" spans="1:20" ht="13.5" x14ac:dyDescent="0.25">
      <c r="A45" t="s">
        <v>44</v>
      </c>
      <c r="B45" s="5" t="s">
        <v>37</v>
      </c>
      <c r="C45" s="7">
        <v>79917.820000000007</v>
      </c>
      <c r="D45" s="7">
        <v>83552.83</v>
      </c>
      <c r="E45" s="7">
        <v>82565.05</v>
      </c>
      <c r="F45" s="7">
        <v>84034.01</v>
      </c>
      <c r="G45" s="7">
        <v>84011.91</v>
      </c>
      <c r="H45" s="7">
        <v>83160.429999999993</v>
      </c>
      <c r="I45" s="7">
        <v>88589.25</v>
      </c>
      <c r="J45" s="7">
        <v>102272.3</v>
      </c>
      <c r="K45" s="7">
        <v>123278.3</v>
      </c>
      <c r="L45" s="7">
        <v>146985.4</v>
      </c>
      <c r="M45" s="7">
        <v>163711</v>
      </c>
      <c r="N45" s="7">
        <v>187157.3</v>
      </c>
      <c r="O45" s="7">
        <v>222071.1</v>
      </c>
      <c r="P45" s="7">
        <v>255404.79999999999</v>
      </c>
      <c r="Q45" s="7">
        <v>239261.6</v>
      </c>
      <c r="R45" s="7">
        <v>247525.2</v>
      </c>
      <c r="S45" s="7">
        <v>273923.09999999998</v>
      </c>
      <c r="T45" s="7">
        <v>270537.90000000002</v>
      </c>
    </row>
    <row r="46" spans="1:20" ht="13.5" x14ac:dyDescent="0.25">
      <c r="A46" s="6" t="s">
        <v>45</v>
      </c>
      <c r="B46" s="5" t="s">
        <v>37</v>
      </c>
      <c r="C46" s="8">
        <v>10775.25</v>
      </c>
      <c r="D46" s="8">
        <v>10430.959999999999</v>
      </c>
      <c r="E46" s="8">
        <v>11183.28</v>
      </c>
      <c r="F46" s="8">
        <v>11521.79</v>
      </c>
      <c r="G46" s="8">
        <v>17351.14</v>
      </c>
      <c r="H46" s="8">
        <v>19636.03</v>
      </c>
      <c r="I46" s="8">
        <v>19773.759999999998</v>
      </c>
      <c r="J46" s="8">
        <v>19918.63</v>
      </c>
      <c r="K46" s="8">
        <v>24210.7</v>
      </c>
      <c r="L46" s="8">
        <v>33226.339999999997</v>
      </c>
      <c r="M46" s="8">
        <v>33871.18</v>
      </c>
      <c r="N46" s="8">
        <v>35601.980000000003</v>
      </c>
      <c r="O46" s="8">
        <v>42899.05</v>
      </c>
      <c r="P46" s="8">
        <v>49806.06</v>
      </c>
      <c r="Q46" s="8">
        <v>37487.06</v>
      </c>
      <c r="R46" s="8">
        <v>37716.99</v>
      </c>
      <c r="S46" s="8">
        <v>39781.18</v>
      </c>
      <c r="T46" s="8">
        <v>35380.22</v>
      </c>
    </row>
    <row r="47" spans="1:20" ht="13.5" x14ac:dyDescent="0.25">
      <c r="A47" s="6" t="s">
        <v>46</v>
      </c>
      <c r="B47" s="5" t="s">
        <v>37</v>
      </c>
      <c r="C47" s="7">
        <v>63141.97</v>
      </c>
      <c r="D47" s="7">
        <v>72601.14</v>
      </c>
      <c r="E47" s="7">
        <v>76090.27</v>
      </c>
      <c r="F47" s="7">
        <v>69715.5</v>
      </c>
      <c r="G47" s="7">
        <v>58712.39</v>
      </c>
      <c r="H47" s="7">
        <v>56463.87</v>
      </c>
      <c r="I47" s="7">
        <v>57678.27</v>
      </c>
      <c r="J47" s="7">
        <v>59880.31</v>
      </c>
      <c r="K47" s="7">
        <v>71650.460000000006</v>
      </c>
      <c r="L47" s="7">
        <v>84726.71</v>
      </c>
      <c r="M47" s="7">
        <v>89353.42</v>
      </c>
      <c r="N47" s="7">
        <v>98828.92</v>
      </c>
      <c r="O47" s="7">
        <v>111953.4</v>
      </c>
      <c r="P47" s="7">
        <v>115170.9</v>
      </c>
      <c r="Q47" s="7">
        <v>94188.96</v>
      </c>
      <c r="R47" s="7">
        <v>97964.13</v>
      </c>
      <c r="S47" s="7">
        <v>107595.4</v>
      </c>
      <c r="T47" s="7">
        <v>105175.1</v>
      </c>
    </row>
    <row r="48" spans="1:20" ht="13.5" x14ac:dyDescent="0.25">
      <c r="A48" s="6" t="s">
        <v>47</v>
      </c>
      <c r="B48" s="5" t="s">
        <v>37</v>
      </c>
      <c r="C48" s="8">
        <v>65457.66</v>
      </c>
      <c r="D48" s="8">
        <v>67688.84</v>
      </c>
      <c r="E48" s="8">
        <v>69326.75</v>
      </c>
      <c r="F48" s="8">
        <v>62376.19</v>
      </c>
      <c r="G48" s="8">
        <v>60895.79</v>
      </c>
      <c r="H48" s="8">
        <v>69199.41</v>
      </c>
      <c r="I48" s="8">
        <v>64487.61</v>
      </c>
      <c r="J48" s="8">
        <v>65747.509999999995</v>
      </c>
      <c r="K48" s="8">
        <v>77566.720000000001</v>
      </c>
      <c r="L48" s="8">
        <v>97599.66</v>
      </c>
      <c r="M48" s="8">
        <v>110386.2</v>
      </c>
      <c r="N48" s="8">
        <v>117280.5</v>
      </c>
      <c r="O48" s="8">
        <v>129025.4</v>
      </c>
      <c r="P48" s="8">
        <v>148700.79999999999</v>
      </c>
      <c r="Q48" s="8">
        <v>128239.8</v>
      </c>
      <c r="R48" s="8">
        <v>141317.29999999999</v>
      </c>
      <c r="S48" s="8">
        <v>145689.1</v>
      </c>
      <c r="T48" s="8">
        <v>145547.9</v>
      </c>
    </row>
    <row r="49" spans="1:20" ht="13.5" x14ac:dyDescent="0.25">
      <c r="A49" s="6" t="s">
        <v>48</v>
      </c>
      <c r="B49" s="5" t="s">
        <v>37</v>
      </c>
      <c r="C49" s="7">
        <v>45870.879999999997</v>
      </c>
      <c r="D49" s="7">
        <v>47240.9</v>
      </c>
      <c r="E49" s="7">
        <v>49036.29</v>
      </c>
      <c r="F49" s="7">
        <v>49689.47</v>
      </c>
      <c r="G49" s="7">
        <v>52057.07</v>
      </c>
      <c r="H49" s="7">
        <v>49338.7</v>
      </c>
      <c r="I49" s="7">
        <v>51284.63</v>
      </c>
      <c r="J49" s="7">
        <v>55960.01</v>
      </c>
      <c r="K49" s="7">
        <v>63167.68</v>
      </c>
      <c r="L49" s="7">
        <v>73736.33</v>
      </c>
      <c r="M49" s="7">
        <v>80119.8</v>
      </c>
      <c r="N49" s="7">
        <v>84701.64</v>
      </c>
      <c r="O49" s="7">
        <v>96377.69</v>
      </c>
      <c r="P49" s="7">
        <v>105181</v>
      </c>
      <c r="Q49" s="7">
        <v>92879.17</v>
      </c>
      <c r="R49" s="7">
        <v>95702</v>
      </c>
      <c r="S49" s="7">
        <v>107083.5</v>
      </c>
      <c r="T49" s="7">
        <v>104411.8</v>
      </c>
    </row>
    <row r="50" spans="1:20" ht="21" x14ac:dyDescent="0.25">
      <c r="A50" s="6" t="s">
        <v>49</v>
      </c>
      <c r="B50" s="5" t="s">
        <v>37</v>
      </c>
      <c r="C50" s="8">
        <v>4487.68</v>
      </c>
      <c r="D50" s="8">
        <v>4662.1109999999999</v>
      </c>
      <c r="E50" s="8">
        <v>4239.1989999999996</v>
      </c>
      <c r="F50" s="8">
        <v>3722.7060000000001</v>
      </c>
      <c r="G50" s="8">
        <v>4336.1970000000001</v>
      </c>
      <c r="H50" s="8">
        <v>4456.4049999999997</v>
      </c>
      <c r="I50" s="8">
        <v>4530.7969999999996</v>
      </c>
      <c r="J50" s="8">
        <v>5559.96</v>
      </c>
      <c r="K50" s="8">
        <v>7064.5910000000003</v>
      </c>
      <c r="L50" s="8">
        <v>8393.0210000000006</v>
      </c>
      <c r="M50" s="8">
        <v>8872.3109999999997</v>
      </c>
      <c r="N50" s="8">
        <v>8361.9560000000001</v>
      </c>
      <c r="O50" s="8">
        <v>9791.51</v>
      </c>
      <c r="P50" s="8">
        <v>9711.0349999999999</v>
      </c>
      <c r="Q50" s="8">
        <v>8659.8639999999996</v>
      </c>
      <c r="R50" s="8">
        <v>9767.4</v>
      </c>
      <c r="S50" s="8">
        <v>11261.4</v>
      </c>
      <c r="T50" s="8">
        <v>11404.97</v>
      </c>
    </row>
    <row r="51" spans="1:20" ht="13.5" x14ac:dyDescent="0.25">
      <c r="A51" s="6" t="s">
        <v>50</v>
      </c>
      <c r="B51" s="5" t="s">
        <v>37</v>
      </c>
      <c r="C51" s="7">
        <v>40309.199999999997</v>
      </c>
      <c r="D51" s="7">
        <v>44487.22</v>
      </c>
      <c r="E51" s="7">
        <v>43866.71</v>
      </c>
      <c r="F51" s="7">
        <v>48370.17</v>
      </c>
      <c r="G51" s="7">
        <v>52473.4</v>
      </c>
      <c r="H51" s="7">
        <v>52598.09</v>
      </c>
      <c r="I51" s="7">
        <v>55767.21</v>
      </c>
      <c r="J51" s="7">
        <v>59867.19</v>
      </c>
      <c r="K51" s="7">
        <v>74211.97</v>
      </c>
      <c r="L51" s="7">
        <v>86170.64</v>
      </c>
      <c r="M51" s="7">
        <v>94761.41</v>
      </c>
      <c r="N51" s="7">
        <v>106389.5</v>
      </c>
      <c r="O51" s="7">
        <v>127730.8</v>
      </c>
      <c r="P51" s="7">
        <v>142770.20000000001</v>
      </c>
      <c r="Q51" s="7">
        <v>123302.3</v>
      </c>
      <c r="R51" s="7">
        <v>124694.2</v>
      </c>
      <c r="S51" s="7">
        <v>143315.20000000001</v>
      </c>
      <c r="T51" s="7">
        <v>137778.6</v>
      </c>
    </row>
    <row r="52" spans="1:20" ht="13.5" x14ac:dyDescent="0.25">
      <c r="A52" s="6" t="s">
        <v>51</v>
      </c>
      <c r="B52" s="5" t="s">
        <v>37</v>
      </c>
      <c r="C52" s="8">
        <v>16367.56</v>
      </c>
      <c r="D52" s="8">
        <v>17484.32</v>
      </c>
      <c r="E52" s="8">
        <v>18348.7</v>
      </c>
      <c r="F52" s="8">
        <v>19715.62</v>
      </c>
      <c r="G52" s="8">
        <v>22149.54</v>
      </c>
      <c r="H52" s="8">
        <v>23089.23</v>
      </c>
      <c r="I52" s="8">
        <v>23635.91</v>
      </c>
      <c r="J52" s="8">
        <v>25357.54</v>
      </c>
      <c r="K52" s="8">
        <v>29663.33</v>
      </c>
      <c r="L52" s="8">
        <v>37609.33</v>
      </c>
      <c r="M52" s="8">
        <v>42441.32</v>
      </c>
      <c r="N52" s="8">
        <v>48780.480000000003</v>
      </c>
      <c r="O52" s="8">
        <v>62077.3</v>
      </c>
      <c r="P52" s="8">
        <v>68766.039999999994</v>
      </c>
      <c r="Q52" s="8">
        <v>55799.14</v>
      </c>
      <c r="R52" s="8">
        <v>61179.16</v>
      </c>
      <c r="S52" s="8">
        <v>70991.83</v>
      </c>
      <c r="T52" s="8">
        <v>71052.259999999995</v>
      </c>
    </row>
    <row r="53" spans="1:20" ht="21" x14ac:dyDescent="0.25">
      <c r="A53" s="6" t="s">
        <v>52</v>
      </c>
      <c r="B53" s="5" t="s">
        <v>37</v>
      </c>
      <c r="C53" s="7">
        <v>84535.27</v>
      </c>
      <c r="D53" s="7">
        <v>96519.02</v>
      </c>
      <c r="E53" s="7">
        <v>110815.7</v>
      </c>
      <c r="F53" s="7">
        <v>117224.8</v>
      </c>
      <c r="G53" s="7">
        <v>124429.8</v>
      </c>
      <c r="H53" s="7">
        <v>124792.8</v>
      </c>
      <c r="I53" s="7">
        <v>128679.4</v>
      </c>
      <c r="J53" s="7">
        <v>141231.70000000001</v>
      </c>
      <c r="K53" s="7">
        <v>172350</v>
      </c>
      <c r="L53" s="7">
        <v>212038.9</v>
      </c>
      <c r="M53" s="7">
        <v>234748.4</v>
      </c>
      <c r="N53" s="7">
        <v>266264.7</v>
      </c>
      <c r="O53" s="7">
        <v>321236</v>
      </c>
      <c r="P53" s="7">
        <v>326530.3</v>
      </c>
      <c r="Q53" s="7">
        <v>272002.09999999998</v>
      </c>
      <c r="R53" s="7">
        <v>281135.7</v>
      </c>
      <c r="S53" s="7">
        <v>311731</v>
      </c>
      <c r="T53" s="7">
        <v>306476.3</v>
      </c>
    </row>
    <row r="54" spans="1:20" x14ac:dyDescent="0.2">
      <c r="A54" s="10" t="s">
        <v>58</v>
      </c>
    </row>
    <row r="55" spans="1:20" x14ac:dyDescent="0.2">
      <c r="A55" s="11" t="s">
        <v>54</v>
      </c>
    </row>
    <row r="56" spans="1:20" x14ac:dyDescent="0.2">
      <c r="A56" s="12" t="s">
        <v>55</v>
      </c>
      <c r="B56" s="11" t="s">
        <v>56</v>
      </c>
    </row>
    <row r="60" spans="1:20" x14ac:dyDescent="0.2">
      <c r="A60" s="27" t="s">
        <v>8</v>
      </c>
      <c r="B60" s="28"/>
      <c r="C60" s="13">
        <v>1995</v>
      </c>
      <c r="D60" s="13">
        <v>1996</v>
      </c>
      <c r="E60" s="13">
        <v>1997</v>
      </c>
      <c r="F60" s="13">
        <v>1998</v>
      </c>
      <c r="G60" s="13">
        <v>1999</v>
      </c>
      <c r="H60" s="13">
        <v>2000</v>
      </c>
      <c r="I60" s="13">
        <v>2001</v>
      </c>
      <c r="J60" s="13">
        <v>2002</v>
      </c>
      <c r="K60" s="13">
        <v>2003</v>
      </c>
      <c r="L60" s="13">
        <v>2004</v>
      </c>
      <c r="M60" s="13">
        <v>2005</v>
      </c>
      <c r="N60" s="13">
        <v>2006</v>
      </c>
      <c r="O60" s="13">
        <v>2007</v>
      </c>
      <c r="P60" s="13">
        <v>2008</v>
      </c>
      <c r="Q60" s="13">
        <v>2009</v>
      </c>
      <c r="R60" s="13">
        <v>2010</v>
      </c>
      <c r="S60" s="13">
        <v>2011</v>
      </c>
      <c r="T60" s="13">
        <v>2012</v>
      </c>
    </row>
    <row r="61" spans="1:20" ht="13.5" x14ac:dyDescent="0.25">
      <c r="A61" s="4" t="s">
        <v>34</v>
      </c>
      <c r="B61" s="5" t="s">
        <v>35</v>
      </c>
      <c r="C61" s="5" t="s">
        <v>35</v>
      </c>
      <c r="D61" s="5" t="s">
        <v>35</v>
      </c>
      <c r="E61" s="5" t="s">
        <v>35</v>
      </c>
      <c r="F61" s="5" t="s">
        <v>35</v>
      </c>
      <c r="G61" s="5" t="s">
        <v>35</v>
      </c>
      <c r="H61" s="5" t="s">
        <v>35</v>
      </c>
      <c r="I61" s="5" t="s">
        <v>35</v>
      </c>
      <c r="J61" s="5" t="s">
        <v>35</v>
      </c>
      <c r="K61" s="5" t="s">
        <v>35</v>
      </c>
      <c r="L61" s="5" t="s">
        <v>35</v>
      </c>
      <c r="M61" s="5" t="s">
        <v>35</v>
      </c>
      <c r="N61" s="5" t="s">
        <v>35</v>
      </c>
      <c r="O61" s="5" t="s">
        <v>35</v>
      </c>
      <c r="P61" s="5" t="s">
        <v>35</v>
      </c>
      <c r="Q61" s="5" t="s">
        <v>35</v>
      </c>
      <c r="R61" s="5" t="s">
        <v>35</v>
      </c>
      <c r="S61" s="5" t="s">
        <v>35</v>
      </c>
      <c r="T61" s="5" t="s">
        <v>35</v>
      </c>
    </row>
    <row r="62" spans="1:20" ht="13.5" x14ac:dyDescent="0.25">
      <c r="A62" s="6" t="s">
        <v>36</v>
      </c>
      <c r="B62" s="5"/>
      <c r="C62" s="7">
        <f>C11+C38</f>
        <v>70139.98000000001</v>
      </c>
      <c r="D62" s="7">
        <f t="shared" ref="D62:T77" si="0">D11+D38</f>
        <v>79851.459999999992</v>
      </c>
      <c r="E62" s="7">
        <f t="shared" si="0"/>
        <v>84333.75</v>
      </c>
      <c r="F62" s="7">
        <f t="shared" si="0"/>
        <v>73104.31</v>
      </c>
      <c r="G62" s="7">
        <f t="shared" si="0"/>
        <v>74818.03</v>
      </c>
      <c r="H62" s="7">
        <f t="shared" si="0"/>
        <v>84033.53</v>
      </c>
      <c r="I62" s="7">
        <f t="shared" si="0"/>
        <v>81512.37</v>
      </c>
      <c r="J62" s="7">
        <f t="shared" si="0"/>
        <v>84340.03</v>
      </c>
      <c r="K62" s="7">
        <f t="shared" si="0"/>
        <v>93682.19</v>
      </c>
      <c r="L62" s="7">
        <f t="shared" si="0"/>
        <v>114936.85</v>
      </c>
      <c r="M62" s="7">
        <f t="shared" si="0"/>
        <v>137218.35</v>
      </c>
      <c r="N62" s="7">
        <f t="shared" si="0"/>
        <v>157591.18</v>
      </c>
      <c r="O62" s="7">
        <f t="shared" si="0"/>
        <v>182400.84</v>
      </c>
      <c r="P62" s="7">
        <f t="shared" si="0"/>
        <v>230266.42</v>
      </c>
      <c r="Q62" s="7">
        <f t="shared" si="0"/>
        <v>193651.4</v>
      </c>
      <c r="R62" s="7">
        <f t="shared" si="0"/>
        <v>259515.02000000002</v>
      </c>
      <c r="S62" s="7">
        <f t="shared" si="0"/>
        <v>323030.03999999998</v>
      </c>
      <c r="T62" s="7">
        <f t="shared" si="0"/>
        <v>311009.21999999997</v>
      </c>
    </row>
    <row r="63" spans="1:20" ht="13.5" x14ac:dyDescent="0.25">
      <c r="A63" s="6" t="s">
        <v>38</v>
      </c>
      <c r="B63" s="5"/>
      <c r="C63" s="7">
        <f t="shared" ref="C63:R77" si="1">C12+C39</f>
        <v>82017.919999999998</v>
      </c>
      <c r="D63" s="7">
        <f t="shared" si="1"/>
        <v>82556.83</v>
      </c>
      <c r="E63" s="7">
        <f t="shared" si="1"/>
        <v>80631.76999999999</v>
      </c>
      <c r="F63" s="7">
        <f t="shared" si="1"/>
        <v>85985.59</v>
      </c>
      <c r="G63" s="7">
        <f t="shared" si="1"/>
        <v>87860.290000000008</v>
      </c>
      <c r="H63" s="7">
        <f t="shared" si="1"/>
        <v>87686.35</v>
      </c>
      <c r="I63" s="7">
        <f t="shared" si="1"/>
        <v>90843.39</v>
      </c>
      <c r="J63" s="7">
        <f t="shared" si="1"/>
        <v>99471.599999999991</v>
      </c>
      <c r="K63" s="7">
        <f t="shared" si="1"/>
        <v>120561.48</v>
      </c>
      <c r="L63" s="7">
        <f t="shared" si="1"/>
        <v>147925.46000000002</v>
      </c>
      <c r="M63" s="7">
        <f t="shared" si="1"/>
        <v>161904.01999999999</v>
      </c>
      <c r="N63" s="7">
        <f t="shared" si="1"/>
        <v>179339.74</v>
      </c>
      <c r="O63" s="7">
        <f t="shared" si="1"/>
        <v>216791.02000000002</v>
      </c>
      <c r="P63" s="7">
        <f t="shared" si="1"/>
        <v>241100.96000000002</v>
      </c>
      <c r="Q63" s="7">
        <f t="shared" si="1"/>
        <v>189118.44</v>
      </c>
      <c r="R63" s="7">
        <f t="shared" si="1"/>
        <v>202162.38999999998</v>
      </c>
      <c r="S63" s="7">
        <f t="shared" si="0"/>
        <v>234152.97999999998</v>
      </c>
      <c r="T63" s="7">
        <f t="shared" si="0"/>
        <v>222127.61000000002</v>
      </c>
    </row>
    <row r="64" spans="1:20" ht="13.5" x14ac:dyDescent="0.25">
      <c r="A64" s="6" t="s">
        <v>40</v>
      </c>
      <c r="B64" s="5"/>
      <c r="C64" s="7">
        <f t="shared" si="1"/>
        <v>190676.67</v>
      </c>
      <c r="D64" s="7">
        <f t="shared" si="0"/>
        <v>190245.21</v>
      </c>
      <c r="E64" s="7">
        <f t="shared" si="0"/>
        <v>183071.96</v>
      </c>
      <c r="F64" s="7">
        <f t="shared" si="0"/>
        <v>188890.94</v>
      </c>
      <c r="G64" s="7">
        <f t="shared" si="0"/>
        <v>189851.82</v>
      </c>
      <c r="H64" s="7">
        <f t="shared" si="0"/>
        <v>195093.78</v>
      </c>
      <c r="I64" s="7">
        <f t="shared" si="0"/>
        <v>194904.26</v>
      </c>
      <c r="J64" s="7">
        <f t="shared" si="0"/>
        <v>192629.7</v>
      </c>
      <c r="K64" s="7">
        <f t="shared" si="0"/>
        <v>229136.41999999998</v>
      </c>
      <c r="L64" s="7">
        <f t="shared" si="0"/>
        <v>272654.14999999997</v>
      </c>
      <c r="M64" s="7">
        <f t="shared" si="0"/>
        <v>296026.09999999998</v>
      </c>
      <c r="N64" s="7">
        <f t="shared" si="0"/>
        <v>319851.89</v>
      </c>
      <c r="O64" s="7">
        <f t="shared" si="0"/>
        <v>373922.12</v>
      </c>
      <c r="P64" s="7">
        <f t="shared" si="0"/>
        <v>417684.88</v>
      </c>
      <c r="Q64" s="7">
        <f t="shared" si="0"/>
        <v>341199.17000000004</v>
      </c>
      <c r="R64" s="7">
        <f t="shared" si="0"/>
        <v>371715.89</v>
      </c>
      <c r="S64" s="7">
        <f t="shared" si="0"/>
        <v>431347.88</v>
      </c>
      <c r="T64" s="7">
        <f t="shared" si="0"/>
        <v>413633.8</v>
      </c>
    </row>
    <row r="65" spans="1:20" ht="13.5" x14ac:dyDescent="0.25">
      <c r="A65" s="6" t="s">
        <v>41</v>
      </c>
      <c r="B65" s="5"/>
      <c r="C65" s="7">
        <f t="shared" si="1"/>
        <v>218070.41999999998</v>
      </c>
      <c r="D65" s="7">
        <f t="shared" si="0"/>
        <v>233202.71</v>
      </c>
      <c r="E65" s="7">
        <f t="shared" si="0"/>
        <v>248933.47999999998</v>
      </c>
      <c r="F65" s="7">
        <f t="shared" si="0"/>
        <v>253011.22</v>
      </c>
      <c r="G65" s="7">
        <f t="shared" si="0"/>
        <v>283156.92</v>
      </c>
      <c r="H65" s="7">
        <f t="shared" si="0"/>
        <v>328372.72000000003</v>
      </c>
      <c r="I65" s="7">
        <f t="shared" si="0"/>
        <v>309623.78000000003</v>
      </c>
      <c r="J65" s="7">
        <f t="shared" si="0"/>
        <v>303296.38</v>
      </c>
      <c r="K65" s="7">
        <f t="shared" si="0"/>
        <v>328821.52999999997</v>
      </c>
      <c r="L65" s="7">
        <f t="shared" si="0"/>
        <v>381498.9</v>
      </c>
      <c r="M65" s="7">
        <f t="shared" si="0"/>
        <v>430296.61000000004</v>
      </c>
      <c r="N65" s="7">
        <f t="shared" si="0"/>
        <v>464764.38999999996</v>
      </c>
      <c r="O65" s="7">
        <f t="shared" si="0"/>
        <v>500231.32999999996</v>
      </c>
      <c r="P65" s="7">
        <f t="shared" si="0"/>
        <v>531432.37</v>
      </c>
      <c r="Q65" s="7">
        <f t="shared" si="0"/>
        <v>390484.05</v>
      </c>
      <c r="R65" s="7">
        <f t="shared" si="0"/>
        <v>469029.72000000003</v>
      </c>
      <c r="S65" s="7">
        <f t="shared" si="0"/>
        <v>546601.29</v>
      </c>
      <c r="T65" s="7">
        <f t="shared" si="0"/>
        <v>547020.71</v>
      </c>
    </row>
    <row r="66" spans="1:20" ht="13.5" x14ac:dyDescent="0.25">
      <c r="A66" s="6" t="s">
        <v>60</v>
      </c>
      <c r="B66" s="5"/>
      <c r="C66" s="7">
        <f t="shared" si="1"/>
        <v>64679.37</v>
      </c>
      <c r="D66" s="7">
        <f t="shared" si="0"/>
        <v>66359.09</v>
      </c>
      <c r="E66" s="7">
        <f t="shared" si="0"/>
        <v>62663.74</v>
      </c>
      <c r="F66" s="7">
        <f t="shared" si="0"/>
        <v>63443.12</v>
      </c>
      <c r="G66" s="7">
        <f t="shared" si="0"/>
        <v>70228.23</v>
      </c>
      <c r="H66" s="7">
        <f t="shared" si="0"/>
        <v>75249.680000000008</v>
      </c>
      <c r="I66" s="7">
        <f t="shared" si="0"/>
        <v>77857.7</v>
      </c>
      <c r="J66" s="7">
        <f t="shared" si="0"/>
        <v>82564.13</v>
      </c>
      <c r="K66" s="7">
        <f t="shared" si="0"/>
        <v>96068.88</v>
      </c>
      <c r="L66" s="7">
        <f t="shared" si="0"/>
        <v>111331.03</v>
      </c>
      <c r="M66" s="7">
        <f t="shared" si="0"/>
        <v>126244.40000000001</v>
      </c>
      <c r="N66" s="7">
        <f t="shared" si="0"/>
        <v>142887.07</v>
      </c>
      <c r="O66" s="7">
        <f t="shared" si="0"/>
        <v>162059.17000000001</v>
      </c>
      <c r="P66" s="7">
        <f t="shared" si="0"/>
        <v>186770.93</v>
      </c>
      <c r="Q66" s="7">
        <f t="shared" si="0"/>
        <v>146902.78</v>
      </c>
      <c r="R66" s="7">
        <f t="shared" si="0"/>
        <v>156921.77000000002</v>
      </c>
      <c r="S66" s="7">
        <f t="shared" si="0"/>
        <v>177571.47</v>
      </c>
      <c r="T66" s="7">
        <f t="shared" si="0"/>
        <v>170263.25</v>
      </c>
    </row>
    <row r="67" spans="1:20" ht="13.5" x14ac:dyDescent="0.25">
      <c r="A67" s="6" t="s">
        <v>42</v>
      </c>
      <c r="B67" s="5"/>
      <c r="C67" s="7">
        <f t="shared" si="1"/>
        <v>47888.604999999996</v>
      </c>
      <c r="D67" s="7">
        <f t="shared" si="0"/>
        <v>47887.019</v>
      </c>
      <c r="E67" s="7">
        <f t="shared" si="0"/>
        <v>47869.053</v>
      </c>
      <c r="F67" s="7">
        <f t="shared" si="0"/>
        <v>50038.487999999998</v>
      </c>
      <c r="G67" s="7">
        <f t="shared" si="0"/>
        <v>48496.713000000003</v>
      </c>
      <c r="H67" s="7">
        <f t="shared" si="0"/>
        <v>53508.076000000001</v>
      </c>
      <c r="I67" s="7">
        <f t="shared" si="0"/>
        <v>52118.766000000003</v>
      </c>
      <c r="J67" s="7">
        <f t="shared" si="0"/>
        <v>55065.340000000004</v>
      </c>
      <c r="K67" s="7">
        <f t="shared" si="0"/>
        <v>63992.630000000005</v>
      </c>
      <c r="L67" s="7">
        <f t="shared" si="0"/>
        <v>76130.759999999995</v>
      </c>
      <c r="M67" s="7">
        <f t="shared" si="0"/>
        <v>82339.12</v>
      </c>
      <c r="N67" s="7">
        <f t="shared" si="0"/>
        <v>94475.829999999987</v>
      </c>
      <c r="O67" s="7">
        <f t="shared" si="0"/>
        <v>113063.11</v>
      </c>
      <c r="P67" s="7">
        <f t="shared" si="0"/>
        <v>128048.05</v>
      </c>
      <c r="Q67" s="7">
        <f t="shared" si="0"/>
        <v>90399.9</v>
      </c>
      <c r="R67" s="7">
        <f t="shared" si="0"/>
        <v>96506.98</v>
      </c>
      <c r="S67" s="7">
        <f t="shared" si="0"/>
        <v>108151.76</v>
      </c>
      <c r="T67" s="7">
        <f t="shared" si="0"/>
        <v>101691.64000000001</v>
      </c>
    </row>
    <row r="68" spans="1:20" ht="13.5" x14ac:dyDescent="0.25">
      <c r="A68" s="6" t="s">
        <v>43</v>
      </c>
      <c r="B68" s="5"/>
      <c r="C68" s="7">
        <f t="shared" si="1"/>
        <v>357478.36000000004</v>
      </c>
      <c r="D68" s="7">
        <f t="shared" si="0"/>
        <v>363710.05</v>
      </c>
      <c r="E68" s="7">
        <f t="shared" si="0"/>
        <v>366854.16</v>
      </c>
      <c r="F68" s="7">
        <f t="shared" si="0"/>
        <v>387381.42000000004</v>
      </c>
      <c r="G68" s="7">
        <f t="shared" si="0"/>
        <v>381684.35000000003</v>
      </c>
      <c r="H68" s="7">
        <f t="shared" si="0"/>
        <v>380318.26</v>
      </c>
      <c r="I68" s="7">
        <f t="shared" si="0"/>
        <v>376574.97</v>
      </c>
      <c r="J68" s="7">
        <f t="shared" si="0"/>
        <v>395186.27</v>
      </c>
      <c r="K68" s="7">
        <f t="shared" si="0"/>
        <v>463060.69999999995</v>
      </c>
      <c r="L68" s="7">
        <f t="shared" si="0"/>
        <v>535627.19999999995</v>
      </c>
      <c r="M68" s="7">
        <f t="shared" si="0"/>
        <v>561142.1</v>
      </c>
      <c r="N68" s="7">
        <f t="shared" si="0"/>
        <v>613376.5</v>
      </c>
      <c r="O68" s="7">
        <f t="shared" si="0"/>
        <v>696837.6</v>
      </c>
      <c r="P68" s="7">
        <f t="shared" si="0"/>
        <v>765634.8</v>
      </c>
      <c r="Q68" s="7">
        <f t="shared" si="0"/>
        <v>672495.7</v>
      </c>
      <c r="R68" s="7">
        <f t="shared" si="0"/>
        <v>715338</v>
      </c>
      <c r="S68" s="7">
        <f t="shared" si="0"/>
        <v>825644.4</v>
      </c>
      <c r="T68" s="7">
        <f t="shared" si="0"/>
        <v>779050.2</v>
      </c>
    </row>
    <row r="69" spans="1:20" ht="13.5" x14ac:dyDescent="0.25">
      <c r="A69" t="s">
        <v>44</v>
      </c>
      <c r="B69" s="5"/>
      <c r="C69" s="7">
        <f t="shared" si="1"/>
        <v>599717.41999999993</v>
      </c>
      <c r="D69" s="7">
        <f t="shared" si="0"/>
        <v>603824.73</v>
      </c>
      <c r="E69" s="7">
        <f t="shared" si="0"/>
        <v>590341.95000000007</v>
      </c>
      <c r="F69" s="7">
        <f t="shared" si="0"/>
        <v>621423.11</v>
      </c>
      <c r="G69" s="7">
        <f t="shared" si="0"/>
        <v>622763.01</v>
      </c>
      <c r="H69" s="7">
        <f t="shared" si="0"/>
        <v>628173.83000000007</v>
      </c>
      <c r="I69" s="7">
        <f t="shared" si="0"/>
        <v>654698.15</v>
      </c>
      <c r="J69" s="7">
        <f t="shared" si="0"/>
        <v>712604.8</v>
      </c>
      <c r="K69" s="7">
        <f t="shared" si="0"/>
        <v>869957.4</v>
      </c>
      <c r="L69" s="7">
        <f t="shared" si="0"/>
        <v>1054351.3</v>
      </c>
      <c r="M69" s="7">
        <f t="shared" si="0"/>
        <v>1146277.5</v>
      </c>
      <c r="N69" s="7">
        <f t="shared" si="0"/>
        <v>1322064.3</v>
      </c>
      <c r="O69" s="7">
        <f t="shared" si="0"/>
        <v>1573777.1</v>
      </c>
      <c r="P69" s="7">
        <f t="shared" si="0"/>
        <v>1745934.8</v>
      </c>
      <c r="Q69" s="7">
        <f t="shared" si="0"/>
        <v>1404837.6</v>
      </c>
      <c r="R69" s="7">
        <f t="shared" si="0"/>
        <v>1577907.2</v>
      </c>
      <c r="S69" s="7">
        <f t="shared" si="0"/>
        <v>1840885.1</v>
      </c>
      <c r="T69" s="7">
        <f t="shared" si="0"/>
        <v>1775869.9</v>
      </c>
    </row>
    <row r="70" spans="1:20" ht="13.5" x14ac:dyDescent="0.25">
      <c r="A70" s="6" t="s">
        <v>45</v>
      </c>
      <c r="B70" s="5"/>
      <c r="C70" s="7">
        <f t="shared" si="1"/>
        <v>17431.977999999999</v>
      </c>
      <c r="D70" s="7">
        <f t="shared" si="0"/>
        <v>17002.169999999998</v>
      </c>
      <c r="E70" s="7">
        <f t="shared" si="0"/>
        <v>18265.522000000001</v>
      </c>
      <c r="F70" s="7">
        <f t="shared" si="0"/>
        <v>18368.622000000003</v>
      </c>
      <c r="G70" s="7">
        <f t="shared" si="0"/>
        <v>26305.379000000001</v>
      </c>
      <c r="H70" s="7">
        <f t="shared" si="0"/>
        <v>30016</v>
      </c>
      <c r="I70" s="7">
        <f t="shared" si="0"/>
        <v>30109.309999999998</v>
      </c>
      <c r="J70" s="7">
        <f t="shared" si="0"/>
        <v>29751.188999999998</v>
      </c>
      <c r="K70" s="7">
        <f t="shared" si="0"/>
        <v>36765.97</v>
      </c>
      <c r="L70" s="7">
        <f t="shared" si="0"/>
        <v>48947.369999999995</v>
      </c>
      <c r="M70" s="7">
        <f t="shared" si="0"/>
        <v>51520.020000000004</v>
      </c>
      <c r="N70" s="7">
        <f t="shared" si="0"/>
        <v>55878.62</v>
      </c>
      <c r="O70" s="7">
        <f t="shared" si="0"/>
        <v>66780.91</v>
      </c>
      <c r="P70" s="7">
        <f t="shared" si="0"/>
        <v>78773.350000000006</v>
      </c>
      <c r="Q70" s="7">
        <f t="shared" si="0"/>
        <v>58767.59</v>
      </c>
      <c r="R70" s="7">
        <f t="shared" si="0"/>
        <v>60340.24</v>
      </c>
      <c r="S70" s="7">
        <f t="shared" si="0"/>
        <v>67911.790000000008</v>
      </c>
      <c r="T70" s="7">
        <f t="shared" si="0"/>
        <v>63683.729999999996</v>
      </c>
    </row>
    <row r="71" spans="1:20" ht="13.5" x14ac:dyDescent="0.25">
      <c r="A71" s="6" t="s">
        <v>46</v>
      </c>
      <c r="B71" s="5"/>
      <c r="C71" s="7">
        <f t="shared" si="1"/>
        <v>273084.27</v>
      </c>
      <c r="D71" s="7">
        <f t="shared" si="0"/>
        <v>320633.64</v>
      </c>
      <c r="E71" s="7">
        <f t="shared" si="0"/>
        <v>315208.17</v>
      </c>
      <c r="F71" s="7">
        <f t="shared" si="0"/>
        <v>311097.59999999998</v>
      </c>
      <c r="G71" s="7">
        <f t="shared" si="0"/>
        <v>294678.59000000003</v>
      </c>
      <c r="H71" s="7">
        <f t="shared" si="0"/>
        <v>296885.97000000003</v>
      </c>
      <c r="I71" s="7">
        <f t="shared" si="0"/>
        <v>302688.87</v>
      </c>
      <c r="J71" s="7">
        <f t="shared" si="0"/>
        <v>312035.11</v>
      </c>
      <c r="K71" s="7">
        <f t="shared" si="0"/>
        <v>369449.16000000003</v>
      </c>
      <c r="L71" s="7">
        <f t="shared" si="0"/>
        <v>436772.51</v>
      </c>
      <c r="M71" s="7">
        <f t="shared" si="0"/>
        <v>461453.42</v>
      </c>
      <c r="N71" s="7">
        <f t="shared" si="0"/>
        <v>516501.82</v>
      </c>
      <c r="O71" s="7">
        <f t="shared" si="0"/>
        <v>612382.1</v>
      </c>
      <c r="P71" s="7">
        <f t="shared" si="0"/>
        <v>655753.5</v>
      </c>
      <c r="Q71" s="7">
        <f t="shared" si="0"/>
        <v>500317.86000000004</v>
      </c>
      <c r="R71" s="7">
        <f t="shared" si="0"/>
        <v>545515.63</v>
      </c>
      <c r="S71" s="7">
        <f t="shared" si="0"/>
        <v>631209.80000000005</v>
      </c>
      <c r="T71" s="7">
        <f t="shared" si="0"/>
        <v>606953.6</v>
      </c>
    </row>
    <row r="72" spans="1:20" ht="13.5" x14ac:dyDescent="0.25">
      <c r="A72" s="6" t="s">
        <v>47</v>
      </c>
      <c r="B72" s="5"/>
      <c r="C72" s="7">
        <f t="shared" si="1"/>
        <v>493453.56000000006</v>
      </c>
      <c r="D72" s="7">
        <f t="shared" si="0"/>
        <v>468048.93999999994</v>
      </c>
      <c r="E72" s="7">
        <f t="shared" si="0"/>
        <v>478586.25</v>
      </c>
      <c r="F72" s="7">
        <f t="shared" si="0"/>
        <v>435701.99</v>
      </c>
      <c r="G72" s="7">
        <f t="shared" si="0"/>
        <v>462999.58999999997</v>
      </c>
      <c r="H72" s="7">
        <f t="shared" si="0"/>
        <v>528472.61</v>
      </c>
      <c r="I72" s="7">
        <f t="shared" si="0"/>
        <v>447942.01</v>
      </c>
      <c r="J72" s="7">
        <f t="shared" si="0"/>
        <v>460779.41000000003</v>
      </c>
      <c r="K72" s="7">
        <f t="shared" si="0"/>
        <v>525520.42000000004</v>
      </c>
      <c r="L72" s="7">
        <f t="shared" si="0"/>
        <v>636635.96000000008</v>
      </c>
      <c r="M72" s="7">
        <f t="shared" si="0"/>
        <v>679077</v>
      </c>
      <c r="N72" s="7">
        <f t="shared" si="0"/>
        <v>732906.8</v>
      </c>
      <c r="O72" s="7">
        <f t="shared" si="0"/>
        <v>806069.5</v>
      </c>
      <c r="P72" s="7">
        <f t="shared" si="0"/>
        <v>896707.2</v>
      </c>
      <c r="Q72" s="7">
        <f t="shared" si="0"/>
        <v>671750.10000000009</v>
      </c>
      <c r="R72" s="7">
        <f t="shared" si="0"/>
        <v>869683.60000000009</v>
      </c>
      <c r="S72" s="7">
        <f t="shared" si="0"/>
        <v>932633.9</v>
      </c>
      <c r="T72" s="7">
        <f t="shared" si="0"/>
        <v>915368.1</v>
      </c>
    </row>
    <row r="73" spans="1:20" ht="13.5" x14ac:dyDescent="0.25">
      <c r="A73" s="6" t="s">
        <v>48</v>
      </c>
      <c r="B73" s="5"/>
      <c r="C73" s="7">
        <f t="shared" si="1"/>
        <v>243379.88</v>
      </c>
      <c r="D73" s="7">
        <f t="shared" si="0"/>
        <v>243965.19999999998</v>
      </c>
      <c r="E73" s="7">
        <f t="shared" si="0"/>
        <v>239547.19</v>
      </c>
      <c r="F73" s="7">
        <f t="shared" si="0"/>
        <v>246560.87</v>
      </c>
      <c r="G73" s="7">
        <f t="shared" si="0"/>
        <v>249002.57</v>
      </c>
      <c r="H73" s="7">
        <f t="shared" si="0"/>
        <v>256506.2</v>
      </c>
      <c r="I73" s="7">
        <f t="shared" si="0"/>
        <v>256819.43</v>
      </c>
      <c r="J73" s="7">
        <f t="shared" si="0"/>
        <v>266742.61</v>
      </c>
      <c r="K73" s="7">
        <f t="shared" si="0"/>
        <v>329380.88</v>
      </c>
      <c r="L73" s="7">
        <f t="shared" si="0"/>
        <v>389216.43</v>
      </c>
      <c r="M73" s="7">
        <f t="shared" si="0"/>
        <v>427633.5</v>
      </c>
      <c r="N73" s="7">
        <f t="shared" si="0"/>
        <v>478444.84</v>
      </c>
      <c r="O73" s="7">
        <f t="shared" si="0"/>
        <v>561480.29</v>
      </c>
      <c r="P73" s="7">
        <f t="shared" si="0"/>
        <v>632341.9</v>
      </c>
      <c r="Q73" s="7">
        <f t="shared" si="0"/>
        <v>508820.47</v>
      </c>
      <c r="R73" s="7">
        <f t="shared" si="0"/>
        <v>572695.19999999995</v>
      </c>
      <c r="S73" s="7">
        <f t="shared" si="0"/>
        <v>656615.1</v>
      </c>
      <c r="T73" s="7">
        <f t="shared" si="0"/>
        <v>642334.4</v>
      </c>
    </row>
    <row r="74" spans="1:20" ht="21" x14ac:dyDescent="0.25">
      <c r="A74" s="6" t="s">
        <v>49</v>
      </c>
      <c r="B74" s="5"/>
      <c r="C74" s="7">
        <f t="shared" si="1"/>
        <v>17883.79</v>
      </c>
      <c r="D74" s="7">
        <f t="shared" si="0"/>
        <v>18984.841</v>
      </c>
      <c r="E74" s="7">
        <f t="shared" si="0"/>
        <v>18501.208999999999</v>
      </c>
      <c r="F74" s="7">
        <f t="shared" si="0"/>
        <v>15957.966</v>
      </c>
      <c r="G74" s="7">
        <f t="shared" si="0"/>
        <v>16975.817000000003</v>
      </c>
      <c r="H74" s="7">
        <f t="shared" si="0"/>
        <v>17902.275000000001</v>
      </c>
      <c r="I74" s="7">
        <f t="shared" si="0"/>
        <v>18386.866999999998</v>
      </c>
      <c r="J74" s="7">
        <f t="shared" si="0"/>
        <v>20015.02</v>
      </c>
      <c r="K74" s="7">
        <f t="shared" si="0"/>
        <v>23822.111000000001</v>
      </c>
      <c r="L74" s="7">
        <f t="shared" si="0"/>
        <v>28853.701000000001</v>
      </c>
      <c r="M74" s="7">
        <f t="shared" si="0"/>
        <v>30856.720999999998</v>
      </c>
      <c r="N74" s="7">
        <f t="shared" si="0"/>
        <v>30960.836000000003</v>
      </c>
      <c r="O74" s="7">
        <f t="shared" si="0"/>
        <v>36991.129999999997</v>
      </c>
      <c r="P74" s="7">
        <f t="shared" si="0"/>
        <v>40479.365000000005</v>
      </c>
      <c r="Q74" s="7">
        <f t="shared" si="0"/>
        <v>33846.974000000002</v>
      </c>
      <c r="R74" s="7">
        <f t="shared" si="0"/>
        <v>41652.519999999997</v>
      </c>
      <c r="S74" s="7">
        <f t="shared" si="0"/>
        <v>49617.440000000002</v>
      </c>
      <c r="T74" s="7">
        <f t="shared" si="0"/>
        <v>49260.67</v>
      </c>
    </row>
    <row r="75" spans="1:20" ht="13.5" x14ac:dyDescent="0.25">
      <c r="A75" s="6" t="s">
        <v>50</v>
      </c>
      <c r="B75" s="5"/>
      <c r="C75" s="7">
        <f t="shared" si="1"/>
        <v>133738.22</v>
      </c>
      <c r="D75" s="7">
        <f t="shared" si="0"/>
        <v>147352.22</v>
      </c>
      <c r="E75" s="7">
        <f t="shared" si="0"/>
        <v>151024.81</v>
      </c>
      <c r="F75" s="7">
        <f t="shared" si="0"/>
        <v>160572.57</v>
      </c>
      <c r="G75" s="7">
        <f t="shared" si="0"/>
        <v>165379.5</v>
      </c>
      <c r="H75" s="7">
        <f t="shared" si="0"/>
        <v>168333.28999999998</v>
      </c>
      <c r="I75" s="7">
        <f t="shared" si="0"/>
        <v>173299.51</v>
      </c>
      <c r="J75" s="7">
        <f t="shared" si="0"/>
        <v>186924.49</v>
      </c>
      <c r="K75" s="7">
        <f t="shared" si="0"/>
        <v>232098.37</v>
      </c>
      <c r="L75" s="7">
        <f t="shared" si="0"/>
        <v>271255.44</v>
      </c>
      <c r="M75" s="7">
        <f t="shared" si="0"/>
        <v>291098.20999999996</v>
      </c>
      <c r="N75" s="7">
        <f t="shared" si="0"/>
        <v>327059.8</v>
      </c>
      <c r="O75" s="7">
        <f t="shared" si="0"/>
        <v>391504.89999999997</v>
      </c>
      <c r="P75" s="7">
        <f t="shared" si="0"/>
        <v>424954.10000000003</v>
      </c>
      <c r="Q75" s="7">
        <f t="shared" si="0"/>
        <v>351255.8</v>
      </c>
      <c r="R75" s="7">
        <f t="shared" si="0"/>
        <v>381618.7</v>
      </c>
      <c r="S75" s="7">
        <f t="shared" si="0"/>
        <v>451511.10000000003</v>
      </c>
      <c r="T75" s="7">
        <f t="shared" si="0"/>
        <v>434697</v>
      </c>
    </row>
    <row r="76" spans="1:20" ht="13.5" x14ac:dyDescent="0.25">
      <c r="A76" s="6" t="s">
        <v>51</v>
      </c>
      <c r="B76" s="5"/>
      <c r="C76" s="7">
        <f t="shared" si="1"/>
        <v>97357.61</v>
      </c>
      <c r="D76" s="7">
        <f t="shared" si="0"/>
        <v>102709.95000000001</v>
      </c>
      <c r="E76" s="7">
        <f t="shared" si="0"/>
        <v>102462.25</v>
      </c>
      <c r="F76" s="7">
        <f t="shared" si="0"/>
        <v>105512.72</v>
      </c>
      <c r="G76" s="7">
        <f t="shared" si="0"/>
        <v>107588.43</v>
      </c>
      <c r="H76" s="7">
        <f t="shared" si="0"/>
        <v>112037.61</v>
      </c>
      <c r="I76" s="7">
        <f t="shared" si="0"/>
        <v>103473.61</v>
      </c>
      <c r="J76" s="7">
        <f t="shared" si="0"/>
        <v>108198.04999999999</v>
      </c>
      <c r="K76" s="7">
        <f t="shared" si="0"/>
        <v>132059.93</v>
      </c>
      <c r="L76" s="7">
        <f t="shared" si="0"/>
        <v>160663.22999999998</v>
      </c>
      <c r="M76" s="7">
        <f t="shared" si="0"/>
        <v>174339.62</v>
      </c>
      <c r="N76" s="7">
        <f t="shared" si="0"/>
        <v>199545.38</v>
      </c>
      <c r="O76" s="7">
        <f t="shared" si="0"/>
        <v>233933.7</v>
      </c>
      <c r="P76" s="7">
        <f t="shared" si="0"/>
        <v>253978.14</v>
      </c>
      <c r="Q76" s="7">
        <f t="shared" si="0"/>
        <v>187974.03999999998</v>
      </c>
      <c r="R76" s="7">
        <f t="shared" si="0"/>
        <v>221172.56</v>
      </c>
      <c r="S76" s="7">
        <f t="shared" si="0"/>
        <v>259927.93</v>
      </c>
      <c r="T76" s="7">
        <f t="shared" si="0"/>
        <v>247203.76</v>
      </c>
    </row>
    <row r="77" spans="1:20" ht="21" x14ac:dyDescent="0.2">
      <c r="A77" s="6" t="s">
        <v>52</v>
      </c>
      <c r="C77" s="7">
        <f t="shared" si="1"/>
        <v>326884.97000000003</v>
      </c>
      <c r="D77" s="7">
        <f t="shared" si="0"/>
        <v>357429.82</v>
      </c>
      <c r="E77" s="7">
        <f t="shared" si="0"/>
        <v>392496.3</v>
      </c>
      <c r="F77" s="7">
        <f t="shared" si="0"/>
        <v>388084.7</v>
      </c>
      <c r="G77" s="7">
        <f t="shared" si="0"/>
        <v>392110.2</v>
      </c>
      <c r="H77" s="7">
        <f t="shared" si="0"/>
        <v>408080.8</v>
      </c>
      <c r="I77" s="7">
        <f t="shared" si="0"/>
        <v>400022.19999999995</v>
      </c>
      <c r="J77" s="7">
        <f t="shared" si="0"/>
        <v>420066</v>
      </c>
      <c r="K77" s="7">
        <f t="shared" si="0"/>
        <v>478669</v>
      </c>
      <c r="L77" s="7">
        <f t="shared" si="0"/>
        <v>560359.69999999995</v>
      </c>
      <c r="M77" s="7">
        <f t="shared" si="0"/>
        <v>617765.30000000005</v>
      </c>
      <c r="N77" s="7">
        <f t="shared" si="0"/>
        <v>713270.10000000009</v>
      </c>
      <c r="O77" s="7">
        <f t="shared" si="0"/>
        <v>761425.4</v>
      </c>
      <c r="P77" s="7">
        <f t="shared" si="0"/>
        <v>787511.3</v>
      </c>
      <c r="Q77" s="7">
        <f t="shared" si="0"/>
        <v>627085.80000000005</v>
      </c>
      <c r="R77" s="7">
        <f t="shared" si="0"/>
        <v>690798.5</v>
      </c>
      <c r="S77" s="7">
        <f t="shared" ref="S77:T77" si="2">S26+S53</f>
        <v>790110.3</v>
      </c>
      <c r="T77" s="7">
        <f t="shared" si="2"/>
        <v>782589.2</v>
      </c>
    </row>
    <row r="78" spans="1:20" s="15" customFormat="1" x14ac:dyDescent="0.2">
      <c r="A78" s="16" t="s">
        <v>59</v>
      </c>
      <c r="C78" s="15">
        <f>SUM(C62:C77)</f>
        <v>3233883.023</v>
      </c>
      <c r="D78" s="15">
        <f t="shared" ref="D78:T78" si="3">SUM(D62:D77)</f>
        <v>3343763.8800000004</v>
      </c>
      <c r="E78" s="15">
        <f t="shared" si="3"/>
        <v>3380791.5639999993</v>
      </c>
      <c r="F78" s="15">
        <f t="shared" si="3"/>
        <v>3405135.2360000005</v>
      </c>
      <c r="G78" s="15">
        <f t="shared" si="3"/>
        <v>3473899.4390000002</v>
      </c>
      <c r="H78" s="15">
        <f t="shared" si="3"/>
        <v>3650670.9810000001</v>
      </c>
      <c r="I78" s="15">
        <f t="shared" si="3"/>
        <v>3570875.193</v>
      </c>
      <c r="J78" s="15">
        <f t="shared" si="3"/>
        <v>3729670.1289999997</v>
      </c>
      <c r="K78" s="15">
        <f t="shared" si="3"/>
        <v>4393047.0710000005</v>
      </c>
      <c r="L78" s="15">
        <f t="shared" si="3"/>
        <v>5227159.9910000013</v>
      </c>
      <c r="M78" s="15">
        <f t="shared" si="3"/>
        <v>5675191.9910000004</v>
      </c>
      <c r="N78" s="15">
        <f t="shared" si="3"/>
        <v>6348919.0960000008</v>
      </c>
      <c r="O78" s="15">
        <f t="shared" si="3"/>
        <v>7289650.2200000007</v>
      </c>
      <c r="P78" s="15">
        <f t="shared" si="3"/>
        <v>8017372.0649999995</v>
      </c>
      <c r="Q78" s="15">
        <f t="shared" si="3"/>
        <v>6368907.6739999996</v>
      </c>
      <c r="R78" s="15">
        <f t="shared" si="3"/>
        <v>7232573.919999999</v>
      </c>
      <c r="S78" s="15">
        <f t="shared" si="3"/>
        <v>8326922.2799999993</v>
      </c>
      <c r="T78" s="15">
        <f t="shared" si="3"/>
        <v>8062756.79</v>
      </c>
    </row>
    <row r="80" spans="1:20" x14ac:dyDescent="0.2">
      <c r="A80" s="27" t="s">
        <v>8</v>
      </c>
      <c r="B80" s="28"/>
      <c r="C80" s="13">
        <v>1995</v>
      </c>
      <c r="D80" s="13">
        <v>1996</v>
      </c>
      <c r="E80" s="13">
        <v>1997</v>
      </c>
      <c r="F80" s="13">
        <v>1998</v>
      </c>
      <c r="G80" s="13">
        <v>1999</v>
      </c>
      <c r="H80" s="13">
        <v>2000</v>
      </c>
      <c r="I80" s="13">
        <v>2001</v>
      </c>
      <c r="J80" s="13">
        <v>2002</v>
      </c>
      <c r="K80" s="13">
        <v>2003</v>
      </c>
      <c r="L80" s="13">
        <v>2004</v>
      </c>
      <c r="M80" s="13">
        <v>2005</v>
      </c>
      <c r="N80" s="13">
        <v>2006</v>
      </c>
      <c r="O80" s="13">
        <v>2007</v>
      </c>
      <c r="P80" s="13">
        <v>2008</v>
      </c>
      <c r="Q80" s="13">
        <v>2009</v>
      </c>
      <c r="R80" s="13">
        <v>2010</v>
      </c>
      <c r="S80" s="13">
        <v>2011</v>
      </c>
      <c r="T80" s="13">
        <v>2012</v>
      </c>
    </row>
    <row r="81" spans="1:23" ht="13.5" x14ac:dyDescent="0.25">
      <c r="A81" s="4" t="s">
        <v>34</v>
      </c>
      <c r="B81" s="5" t="s">
        <v>35</v>
      </c>
      <c r="C81" s="5" t="s">
        <v>35</v>
      </c>
      <c r="D81" s="5" t="s">
        <v>35</v>
      </c>
      <c r="E81" s="5" t="s">
        <v>35</v>
      </c>
      <c r="F81" s="5" t="s">
        <v>35</v>
      </c>
      <c r="G81" s="5" t="s">
        <v>35</v>
      </c>
      <c r="H81" s="5" t="s">
        <v>35</v>
      </c>
      <c r="I81" s="5" t="s">
        <v>35</v>
      </c>
      <c r="J81" s="5" t="s">
        <v>35</v>
      </c>
      <c r="K81" s="5" t="s">
        <v>35</v>
      </c>
      <c r="L81" s="5" t="s">
        <v>35</v>
      </c>
      <c r="M81" s="5" t="s">
        <v>35</v>
      </c>
      <c r="N81" s="5" t="s">
        <v>35</v>
      </c>
      <c r="O81" s="5" t="s">
        <v>35</v>
      </c>
      <c r="P81" s="5" t="s">
        <v>35</v>
      </c>
      <c r="Q81" s="5" t="s">
        <v>35</v>
      </c>
      <c r="R81" s="5" t="s">
        <v>35</v>
      </c>
      <c r="S81" s="5" t="s">
        <v>35</v>
      </c>
      <c r="T81" s="5" t="s">
        <v>35</v>
      </c>
      <c r="U81" s="20" t="s">
        <v>65</v>
      </c>
      <c r="V81" s="20" t="s">
        <v>66</v>
      </c>
      <c r="W81" s="20" t="s">
        <v>67</v>
      </c>
    </row>
    <row r="82" spans="1:23" ht="13.5" x14ac:dyDescent="0.25">
      <c r="A82" s="6" t="s">
        <v>36</v>
      </c>
      <c r="B82" s="5"/>
      <c r="C82" s="7">
        <f>C62/C$78</f>
        <v>2.1689090020001012E-2</v>
      </c>
      <c r="D82" s="7">
        <f t="shared" ref="D82:T97" si="4">D62/D$78</f>
        <v>2.3880711337787398E-2</v>
      </c>
      <c r="E82" s="7">
        <f t="shared" si="4"/>
        <v>2.4944971733252944E-2</v>
      </c>
      <c r="F82" s="7">
        <f t="shared" si="4"/>
        <v>2.1468841891247571E-2</v>
      </c>
      <c r="G82" s="7">
        <f t="shared" si="4"/>
        <v>2.153718934982677E-2</v>
      </c>
      <c r="H82" s="7">
        <f t="shared" si="4"/>
        <v>2.3018653402992056E-2</v>
      </c>
      <c r="I82" s="7">
        <f t="shared" si="4"/>
        <v>2.2827000551514372E-2</v>
      </c>
      <c r="J82" s="7">
        <f t="shared" si="4"/>
        <v>2.2613267952094538E-2</v>
      </c>
      <c r="K82" s="7">
        <f t="shared" si="4"/>
        <v>2.1325104986565712E-2</v>
      </c>
      <c r="L82" s="7">
        <f t="shared" si="4"/>
        <v>2.1988393352775793E-2</v>
      </c>
      <c r="M82" s="7">
        <f t="shared" si="4"/>
        <v>2.4178626946472936E-2</v>
      </c>
      <c r="N82" s="7">
        <f t="shared" si="4"/>
        <v>2.4821733844314839E-2</v>
      </c>
      <c r="O82" s="7">
        <f t="shared" si="4"/>
        <v>2.5021891928307088E-2</v>
      </c>
      <c r="P82" s="7">
        <f>P62/P$78</f>
        <v>2.872093475681798E-2</v>
      </c>
      <c r="Q82" s="7">
        <f t="shared" si="4"/>
        <v>3.0405747721944446E-2</v>
      </c>
      <c r="R82" s="7">
        <f t="shared" si="4"/>
        <v>3.588141965371023E-2</v>
      </c>
      <c r="S82" s="7">
        <f t="shared" si="4"/>
        <v>3.8793449624943542E-2</v>
      </c>
      <c r="T82" s="7">
        <f t="shared" si="4"/>
        <v>3.857355841189896E-2</v>
      </c>
      <c r="U82" s="21">
        <f>RANK(C82,C$82:C$97)</f>
        <v>12</v>
      </c>
      <c r="V82" s="21">
        <f>RANK(T82,T$82:T$97)</f>
        <v>10</v>
      </c>
      <c r="W82">
        <f>U82-V82</f>
        <v>2</v>
      </c>
    </row>
    <row r="83" spans="1:23" ht="13.5" x14ac:dyDescent="0.25">
      <c r="A83" s="6" t="s">
        <v>38</v>
      </c>
      <c r="B83" s="5"/>
      <c r="C83" s="7">
        <f t="shared" ref="C83:R97" si="5">C63/C$78</f>
        <v>2.5362055280501096E-2</v>
      </c>
      <c r="D83" s="7">
        <f t="shared" si="5"/>
        <v>2.4689790596099145E-2</v>
      </c>
      <c r="E83" s="7">
        <f t="shared" si="5"/>
        <v>2.384996781777346E-2</v>
      </c>
      <c r="F83" s="7">
        <f t="shared" si="5"/>
        <v>2.5251740104456744E-2</v>
      </c>
      <c r="G83" s="7">
        <f t="shared" si="5"/>
        <v>2.5291546730924239E-2</v>
      </c>
      <c r="H83" s="7">
        <f t="shared" si="5"/>
        <v>2.4019242067106459E-2</v>
      </c>
      <c r="I83" s="7">
        <f t="shared" si="5"/>
        <v>2.5440091039328577E-2</v>
      </c>
      <c r="J83" s="7">
        <f t="shared" si="5"/>
        <v>2.6670347928777913E-2</v>
      </c>
      <c r="K83" s="7">
        <f t="shared" si="5"/>
        <v>2.7443703209070393E-2</v>
      </c>
      <c r="L83" s="7">
        <f t="shared" si="5"/>
        <v>2.8299393983481379E-2</v>
      </c>
      <c r="M83" s="7">
        <f t="shared" si="5"/>
        <v>2.8528377587358343E-2</v>
      </c>
      <c r="N83" s="7">
        <f t="shared" si="5"/>
        <v>2.8247287024493525E-2</v>
      </c>
      <c r="O83" s="7">
        <f t="shared" si="5"/>
        <v>2.9739564102157976E-2</v>
      </c>
      <c r="P83" s="7">
        <f t="shared" si="5"/>
        <v>3.0072317717738353E-2</v>
      </c>
      <c r="Q83" s="7">
        <f t="shared" si="5"/>
        <v>2.9694014999156668E-2</v>
      </c>
      <c r="R83" s="7">
        <f t="shared" si="5"/>
        <v>2.7951652100086662E-2</v>
      </c>
      <c r="S83" s="7">
        <f t="shared" si="4"/>
        <v>2.8119991051483668E-2</v>
      </c>
      <c r="T83" s="7">
        <f t="shared" si="4"/>
        <v>2.7549833857756736E-2</v>
      </c>
      <c r="U83" s="21">
        <f t="shared" ref="U83:U97" si="6">RANK(C83,C$82:C$97)</f>
        <v>11</v>
      </c>
      <c r="V83" s="21">
        <f t="shared" ref="V83:V97" si="7">RANK(T83,T$82:T$97)</f>
        <v>12</v>
      </c>
      <c r="W83">
        <f t="shared" ref="W83:W97" si="8">U83-V83</f>
        <v>-1</v>
      </c>
    </row>
    <row r="84" spans="1:23" ht="13.5" x14ac:dyDescent="0.25">
      <c r="A84" s="6" t="s">
        <v>40</v>
      </c>
      <c r="B84" s="5"/>
      <c r="C84" s="7">
        <f t="shared" si="5"/>
        <v>5.8962141995820734E-2</v>
      </c>
      <c r="D84" s="7">
        <f t="shared" si="4"/>
        <v>5.689552756338763E-2</v>
      </c>
      <c r="E84" s="7">
        <f t="shared" si="4"/>
        <v>5.4150620212562749E-2</v>
      </c>
      <c r="F84" s="7">
        <f t="shared" si="4"/>
        <v>5.5472375370879387E-2</v>
      </c>
      <c r="G84" s="7">
        <f t="shared" si="4"/>
        <v>5.4650925662560607E-2</v>
      </c>
      <c r="H84" s="7">
        <f t="shared" si="4"/>
        <v>5.3440526690948044E-2</v>
      </c>
      <c r="I84" s="7">
        <f t="shared" si="4"/>
        <v>5.458165000615859E-2</v>
      </c>
      <c r="J84" s="7">
        <f t="shared" si="4"/>
        <v>5.1647918807138031E-2</v>
      </c>
      <c r="K84" s="7">
        <f t="shared" si="4"/>
        <v>5.2158881135740048E-2</v>
      </c>
      <c r="L84" s="7">
        <f t="shared" si="4"/>
        <v>5.2161049302001342E-2</v>
      </c>
      <c r="M84" s="7">
        <f t="shared" si="4"/>
        <v>5.2161424753462575E-2</v>
      </c>
      <c r="N84" s="7">
        <f t="shared" si="4"/>
        <v>5.0378951938687605E-2</v>
      </c>
      <c r="O84" s="7">
        <f t="shared" si="4"/>
        <v>5.1294933050985259E-2</v>
      </c>
      <c r="P84" s="7">
        <f t="shared" si="4"/>
        <v>5.2097479899107069E-2</v>
      </c>
      <c r="Q84" s="7">
        <f t="shared" si="4"/>
        <v>5.3572635601688588E-2</v>
      </c>
      <c r="R84" s="7">
        <f t="shared" si="4"/>
        <v>5.1394689374982573E-2</v>
      </c>
      <c r="S84" s="7">
        <f t="shared" si="4"/>
        <v>5.1801597936855015E-2</v>
      </c>
      <c r="T84" s="7">
        <f t="shared" si="4"/>
        <v>5.1301783096448825E-2</v>
      </c>
      <c r="U84" s="21">
        <f t="shared" si="6"/>
        <v>8</v>
      </c>
      <c r="V84" s="21">
        <f t="shared" si="7"/>
        <v>9</v>
      </c>
      <c r="W84">
        <f t="shared" si="8"/>
        <v>-1</v>
      </c>
    </row>
    <row r="85" spans="1:23" ht="13.5" x14ac:dyDescent="0.25">
      <c r="A85" s="6" t="s">
        <v>41</v>
      </c>
      <c r="B85" s="5"/>
      <c r="C85" s="7">
        <f t="shared" si="5"/>
        <v>6.7432995704866591E-2</v>
      </c>
      <c r="D85" s="7">
        <f t="shared" si="4"/>
        <v>6.9742577038663378E-2</v>
      </c>
      <c r="E85" s="7">
        <f t="shared" si="4"/>
        <v>7.363171472939703E-2</v>
      </c>
      <c r="F85" s="7">
        <f t="shared" si="4"/>
        <v>7.4302840405602019E-2</v>
      </c>
      <c r="G85" s="7">
        <f t="shared" si="4"/>
        <v>8.1509820584072454E-2</v>
      </c>
      <c r="H85" s="7">
        <f t="shared" si="4"/>
        <v>8.994859348021865E-2</v>
      </c>
      <c r="I85" s="7">
        <f t="shared" si="4"/>
        <v>8.6708093468782305E-2</v>
      </c>
      <c r="J85" s="7">
        <f t="shared" si="4"/>
        <v>8.1319894121928665E-2</v>
      </c>
      <c r="K85" s="7">
        <f t="shared" si="4"/>
        <v>7.4850445416499822E-2</v>
      </c>
      <c r="L85" s="7">
        <f t="shared" si="4"/>
        <v>7.2983972301757682E-2</v>
      </c>
      <c r="M85" s="7">
        <f t="shared" si="4"/>
        <v>7.5820626100823657E-2</v>
      </c>
      <c r="N85" s="7">
        <f t="shared" si="4"/>
        <v>7.3203703334763656E-2</v>
      </c>
      <c r="O85" s="7">
        <f t="shared" si="4"/>
        <v>6.8622130678857168E-2</v>
      </c>
      <c r="P85" s="7">
        <f t="shared" si="4"/>
        <v>6.6285107600279503E-2</v>
      </c>
      <c r="Q85" s="7">
        <f t="shared" si="4"/>
        <v>6.1310992400484279E-2</v>
      </c>
      <c r="R85" s="7">
        <f t="shared" si="4"/>
        <v>6.4849626867000632E-2</v>
      </c>
      <c r="S85" s="7">
        <f t="shared" si="4"/>
        <v>6.5642655427786703E-2</v>
      </c>
      <c r="T85" s="7">
        <f t="shared" si="4"/>
        <v>6.784536905273561E-2</v>
      </c>
      <c r="U85" s="21">
        <f t="shared" si="6"/>
        <v>7</v>
      </c>
      <c r="V85" s="21">
        <f t="shared" si="7"/>
        <v>7</v>
      </c>
      <c r="W85">
        <f t="shared" si="8"/>
        <v>0</v>
      </c>
    </row>
    <row r="86" spans="1:23" ht="13.5" x14ac:dyDescent="0.25">
      <c r="A86" s="6" t="s">
        <v>60</v>
      </c>
      <c r="B86" s="5"/>
      <c r="C86" s="7">
        <f t="shared" si="5"/>
        <v>2.0000528633839828E-2</v>
      </c>
      <c r="D86" s="7">
        <f t="shared" si="4"/>
        <v>1.9845626779125321E-2</v>
      </c>
      <c r="E86" s="7">
        <f t="shared" si="4"/>
        <v>1.8535227272591482E-2</v>
      </c>
      <c r="F86" s="7">
        <f t="shared" si="4"/>
        <v>1.8631600686299436E-2</v>
      </c>
      <c r="G86" s="7">
        <f t="shared" si="4"/>
        <v>2.0215965151891661E-2</v>
      </c>
      <c r="H86" s="7">
        <f t="shared" si="4"/>
        <v>2.0612561469285695E-2</v>
      </c>
      <c r="I86" s="7">
        <f t="shared" si="4"/>
        <v>2.1803534369564285E-2</v>
      </c>
      <c r="J86" s="7">
        <f t="shared" si="4"/>
        <v>2.2137113241737848E-2</v>
      </c>
      <c r="K86" s="7">
        <f t="shared" si="4"/>
        <v>2.1868393041855481E-2</v>
      </c>
      <c r="L86" s="7">
        <f t="shared" si="4"/>
        <v>2.129856943190702E-2</v>
      </c>
      <c r="M86" s="7">
        <f t="shared" si="4"/>
        <v>2.2244956681677839E-2</v>
      </c>
      <c r="N86" s="7">
        <f t="shared" si="4"/>
        <v>2.2505731737867459E-2</v>
      </c>
      <c r="O86" s="7">
        <f t="shared" si="4"/>
        <v>2.2231405500825252E-2</v>
      </c>
      <c r="P86" s="7">
        <f t="shared" si="4"/>
        <v>2.3295779276023908E-2</v>
      </c>
      <c r="Q86" s="7">
        <f t="shared" si="4"/>
        <v>2.3065616196589884E-2</v>
      </c>
      <c r="R86" s="7">
        <f t="shared" si="4"/>
        <v>2.1696531792930508E-2</v>
      </c>
      <c r="S86" s="7">
        <f t="shared" si="4"/>
        <v>2.1324982271841261E-2</v>
      </c>
      <c r="T86" s="7">
        <f t="shared" si="4"/>
        <v>2.1117249897847905E-2</v>
      </c>
      <c r="U86" s="21">
        <f t="shared" si="6"/>
        <v>13</v>
      </c>
      <c r="V86" s="21">
        <f t="shared" si="7"/>
        <v>13</v>
      </c>
      <c r="W86">
        <f t="shared" si="8"/>
        <v>0</v>
      </c>
    </row>
    <row r="87" spans="1:23" ht="13.5" x14ac:dyDescent="0.25">
      <c r="A87" s="6" t="s">
        <v>42</v>
      </c>
      <c r="B87" s="5"/>
      <c r="C87" s="7">
        <f t="shared" si="5"/>
        <v>1.4808391231039279E-2</v>
      </c>
      <c r="D87" s="7">
        <f t="shared" si="4"/>
        <v>1.432129202855077E-2</v>
      </c>
      <c r="E87" s="7">
        <f t="shared" si="4"/>
        <v>1.4159125782768905E-2</v>
      </c>
      <c r="F87" s="7">
        <f t="shared" si="4"/>
        <v>1.4695007549474018E-2</v>
      </c>
      <c r="G87" s="7">
        <f t="shared" si="4"/>
        <v>1.3960309977758109E-2</v>
      </c>
      <c r="H87" s="7">
        <f t="shared" si="4"/>
        <v>1.4657052437342066E-2</v>
      </c>
      <c r="I87" s="7">
        <f t="shared" si="4"/>
        <v>1.4595515996237733E-2</v>
      </c>
      <c r="J87" s="7">
        <f t="shared" si="4"/>
        <v>1.4764131436675912E-2</v>
      </c>
      <c r="K87" s="7">
        <f t="shared" si="4"/>
        <v>1.4566798162131507E-2</v>
      </c>
      <c r="L87" s="7">
        <f t="shared" si="4"/>
        <v>1.4564459502115892E-2</v>
      </c>
      <c r="M87" s="7">
        <f t="shared" si="4"/>
        <v>1.4508605194428212E-2</v>
      </c>
      <c r="N87" s="7">
        <f t="shared" si="4"/>
        <v>1.4880616459504491E-2</v>
      </c>
      <c r="O87" s="7">
        <f t="shared" si="4"/>
        <v>1.5510087121848213E-2</v>
      </c>
      <c r="P87" s="7">
        <f t="shared" si="4"/>
        <v>1.597132438932158E-2</v>
      </c>
      <c r="Q87" s="7">
        <f t="shared" si="4"/>
        <v>1.4193941037808173E-2</v>
      </c>
      <c r="R87" s="7">
        <f t="shared" si="4"/>
        <v>1.3343379696836891E-2</v>
      </c>
      <c r="S87" s="7">
        <f t="shared" si="4"/>
        <v>1.298820336773937E-2</v>
      </c>
      <c r="T87" s="7">
        <f t="shared" si="4"/>
        <v>1.2612514881526026E-2</v>
      </c>
      <c r="U87" s="21">
        <f t="shared" si="6"/>
        <v>14</v>
      </c>
      <c r="V87" s="21">
        <f t="shared" si="7"/>
        <v>14</v>
      </c>
      <c r="W87">
        <f t="shared" si="8"/>
        <v>0</v>
      </c>
    </row>
    <row r="88" spans="1:23" ht="13.5" x14ac:dyDescent="0.25">
      <c r="A88" s="6" t="s">
        <v>43</v>
      </c>
      <c r="B88" s="5"/>
      <c r="C88" s="7">
        <f t="shared" si="5"/>
        <v>0.11054152468025126</v>
      </c>
      <c r="D88" s="7">
        <f t="shared" si="4"/>
        <v>0.10877264754711087</v>
      </c>
      <c r="E88" s="7">
        <f t="shared" si="4"/>
        <v>0.10851132140366404</v>
      </c>
      <c r="F88" s="7">
        <f t="shared" si="4"/>
        <v>0.11376388693890922</v>
      </c>
      <c r="G88" s="7">
        <f t="shared" si="4"/>
        <v>0.10987202039154939</v>
      </c>
      <c r="H88" s="7">
        <f t="shared" si="4"/>
        <v>0.10417763254464042</v>
      </c>
      <c r="I88" s="7">
        <f t="shared" si="4"/>
        <v>0.10545733178751285</v>
      </c>
      <c r="J88" s="7">
        <f t="shared" si="4"/>
        <v>0.10595743224775685</v>
      </c>
      <c r="K88" s="7">
        <f t="shared" si="4"/>
        <v>0.10540763449971235</v>
      </c>
      <c r="L88" s="7">
        <f t="shared" si="4"/>
        <v>0.10247002213864316</v>
      </c>
      <c r="M88" s="7">
        <f t="shared" si="4"/>
        <v>9.8876320112145422E-2</v>
      </c>
      <c r="N88" s="7">
        <f t="shared" si="4"/>
        <v>9.6611169669250402E-2</v>
      </c>
      <c r="O88" s="7">
        <f t="shared" si="4"/>
        <v>9.5592734763616669E-2</v>
      </c>
      <c r="P88" s="7">
        <f t="shared" si="4"/>
        <v>9.5496977537364677E-2</v>
      </c>
      <c r="Q88" s="7">
        <f t="shared" si="4"/>
        <v>0.10559043001131123</v>
      </c>
      <c r="R88" s="7">
        <f t="shared" si="4"/>
        <v>9.8905038221856173E-2</v>
      </c>
      <c r="S88" s="7">
        <f t="shared" si="4"/>
        <v>9.9153609489435524E-2</v>
      </c>
      <c r="T88" s="7">
        <f t="shared" si="4"/>
        <v>9.6623303950608183E-2</v>
      </c>
      <c r="U88" s="21">
        <f t="shared" si="6"/>
        <v>3</v>
      </c>
      <c r="V88" s="21">
        <f t="shared" si="7"/>
        <v>4</v>
      </c>
      <c r="W88">
        <f t="shared" si="8"/>
        <v>-1</v>
      </c>
    </row>
    <row r="89" spans="1:23" ht="13.5" x14ac:dyDescent="0.25">
      <c r="A89" t="s">
        <v>44</v>
      </c>
      <c r="B89" s="5"/>
      <c r="C89" s="7">
        <f t="shared" si="5"/>
        <v>0.18544808693904322</v>
      </c>
      <c r="D89" s="7">
        <f t="shared" si="4"/>
        <v>0.18058234722004352</v>
      </c>
      <c r="E89" s="7">
        <f t="shared" si="4"/>
        <v>0.17461648812845895</v>
      </c>
      <c r="F89" s="7">
        <f t="shared" si="4"/>
        <v>0.18249586783812538</v>
      </c>
      <c r="G89" s="7">
        <f t="shared" si="4"/>
        <v>0.17926915298943399</v>
      </c>
      <c r="H89" s="7">
        <f t="shared" si="4"/>
        <v>0.17207078733453249</v>
      </c>
      <c r="I89" s="7">
        <f t="shared" si="4"/>
        <v>0.1833438903951074</v>
      </c>
      <c r="J89" s="7">
        <f t="shared" si="4"/>
        <v>0.19106376042726972</v>
      </c>
      <c r="K89" s="7">
        <f t="shared" si="4"/>
        <v>0.19803052094362592</v>
      </c>
      <c r="L89" s="7">
        <f t="shared" si="4"/>
        <v>0.2017063380144011</v>
      </c>
      <c r="M89" s="7">
        <f t="shared" si="4"/>
        <v>0.2019803914683104</v>
      </c>
      <c r="N89" s="7">
        <f t="shared" si="4"/>
        <v>0.20823454827656224</v>
      </c>
      <c r="O89" s="7">
        <f t="shared" si="4"/>
        <v>0.21589199104261</v>
      </c>
      <c r="P89" s="7">
        <f t="shared" si="4"/>
        <v>0.21776896292762984</v>
      </c>
      <c r="Q89" s="7">
        <f t="shared" si="4"/>
        <v>0.22057747920181267</v>
      </c>
      <c r="R89" s="7">
        <f t="shared" si="4"/>
        <v>0.21816675743011282</v>
      </c>
      <c r="S89" s="7">
        <f t="shared" si="4"/>
        <v>0.22107629182771721</v>
      </c>
      <c r="T89" s="7">
        <f t="shared" si="4"/>
        <v>0.22025591819941276</v>
      </c>
      <c r="U89" s="21">
        <f t="shared" si="6"/>
        <v>1</v>
      </c>
      <c r="V89" s="21">
        <f t="shared" si="7"/>
        <v>1</v>
      </c>
      <c r="W89">
        <f t="shared" si="8"/>
        <v>0</v>
      </c>
    </row>
    <row r="90" spans="1:23" ht="13.5" x14ac:dyDescent="0.25">
      <c r="A90" s="6" t="s">
        <v>45</v>
      </c>
      <c r="B90" s="5"/>
      <c r="C90" s="7">
        <f t="shared" si="5"/>
        <v>5.3904169928288715E-3</v>
      </c>
      <c r="D90" s="7">
        <f t="shared" si="4"/>
        <v>5.0847400145969624E-3</v>
      </c>
      <c r="E90" s="7">
        <f t="shared" si="4"/>
        <v>5.4027353222536626E-3</v>
      </c>
      <c r="F90" s="7">
        <f t="shared" si="4"/>
        <v>5.394388394857866E-3</v>
      </c>
      <c r="G90" s="7">
        <f t="shared" si="4"/>
        <v>7.5722914442141395E-3</v>
      </c>
      <c r="H90" s="7">
        <f t="shared" si="4"/>
        <v>8.2220501809719231E-3</v>
      </c>
      <c r="I90" s="7">
        <f t="shared" si="4"/>
        <v>8.4319132908994947E-3</v>
      </c>
      <c r="J90" s="7">
        <f t="shared" si="4"/>
        <v>7.9768955352565989E-3</v>
      </c>
      <c r="K90" s="7">
        <f t="shared" si="4"/>
        <v>8.3691272608264738E-3</v>
      </c>
      <c r="L90" s="7">
        <f t="shared" si="4"/>
        <v>9.364046649476274E-3</v>
      </c>
      <c r="M90" s="7">
        <f t="shared" si="4"/>
        <v>9.0781104994690914E-3</v>
      </c>
      <c r="N90" s="7">
        <f t="shared" si="4"/>
        <v>8.8012808408922897E-3</v>
      </c>
      <c r="O90" s="7">
        <f t="shared" si="4"/>
        <v>9.1610582105543046E-3</v>
      </c>
      <c r="P90" s="7">
        <f t="shared" si="4"/>
        <v>9.8253329596472965E-3</v>
      </c>
      <c r="Q90" s="7">
        <f t="shared" si="4"/>
        <v>9.2272636075270576E-3</v>
      </c>
      <c r="R90" s="7">
        <f t="shared" si="4"/>
        <v>8.3428445623131633E-3</v>
      </c>
      <c r="S90" s="7">
        <f t="shared" si="4"/>
        <v>8.1556891870017568E-3</v>
      </c>
      <c r="T90" s="7">
        <f t="shared" si="4"/>
        <v>7.8985056425098978E-3</v>
      </c>
      <c r="U90" s="21">
        <f t="shared" si="6"/>
        <v>16</v>
      </c>
      <c r="V90" s="21">
        <f t="shared" si="7"/>
        <v>15</v>
      </c>
      <c r="W90">
        <f t="shared" si="8"/>
        <v>1</v>
      </c>
    </row>
    <row r="91" spans="1:23" ht="13.5" x14ac:dyDescent="0.25">
      <c r="A91" s="6" t="s">
        <v>46</v>
      </c>
      <c r="B91" s="5"/>
      <c r="C91" s="7">
        <f t="shared" si="5"/>
        <v>8.4444696378246212E-2</v>
      </c>
      <c r="D91" s="7">
        <f t="shared" si="4"/>
        <v>9.5890036350293958E-2</v>
      </c>
      <c r="E91" s="7">
        <f t="shared" si="4"/>
        <v>9.3235020270536872E-2</v>
      </c>
      <c r="F91" s="7">
        <f t="shared" si="4"/>
        <v>9.1361305334071011E-2</v>
      </c>
      <c r="G91" s="7">
        <f t="shared" si="4"/>
        <v>8.4826459480020655E-2</v>
      </c>
      <c r="H91" s="7">
        <f t="shared" si="4"/>
        <v>8.132367215373551E-2</v>
      </c>
      <c r="I91" s="7">
        <f t="shared" si="4"/>
        <v>8.4766017751995965E-2</v>
      </c>
      <c r="J91" s="7">
        <f t="shared" si="4"/>
        <v>8.3662924389418566E-2</v>
      </c>
      <c r="K91" s="7">
        <f t="shared" si="4"/>
        <v>8.4098611744649804E-2</v>
      </c>
      <c r="L91" s="7">
        <f t="shared" si="4"/>
        <v>8.3558282270300585E-2</v>
      </c>
      <c r="M91" s="7">
        <f t="shared" si="4"/>
        <v>8.1310627152666487E-2</v>
      </c>
      <c r="N91" s="7">
        <f t="shared" si="4"/>
        <v>8.135271724054742E-2</v>
      </c>
      <c r="O91" s="7">
        <f t="shared" si="4"/>
        <v>8.4007062275753455E-2</v>
      </c>
      <c r="P91" s="7">
        <f t="shared" si="4"/>
        <v>8.1791576427231713E-2</v>
      </c>
      <c r="Q91" s="7">
        <f t="shared" si="4"/>
        <v>7.8556305980453142E-2</v>
      </c>
      <c r="R91" s="7">
        <f t="shared" si="4"/>
        <v>7.5424826076302312E-2</v>
      </c>
      <c r="S91" s="7">
        <f t="shared" si="4"/>
        <v>7.5803493628860921E-2</v>
      </c>
      <c r="T91" s="7">
        <f t="shared" si="4"/>
        <v>7.5278669046893079E-2</v>
      </c>
      <c r="U91" s="21">
        <f t="shared" si="6"/>
        <v>5</v>
      </c>
      <c r="V91" s="21">
        <f t="shared" si="7"/>
        <v>6</v>
      </c>
      <c r="W91">
        <f t="shared" si="8"/>
        <v>-1</v>
      </c>
    </row>
    <row r="92" spans="1:23" ht="13.5" x14ac:dyDescent="0.25">
      <c r="A92" s="6" t="s">
        <v>47</v>
      </c>
      <c r="B92" s="5"/>
      <c r="C92" s="7">
        <f t="shared" si="5"/>
        <v>0.15258856195182791</v>
      </c>
      <c r="D92" s="7">
        <f t="shared" si="4"/>
        <v>0.13997667203702191</v>
      </c>
      <c r="E92" s="7">
        <f t="shared" si="4"/>
        <v>0.14156041298025437</v>
      </c>
      <c r="F92" s="7">
        <f t="shared" si="4"/>
        <v>0.12795438647888108</v>
      </c>
      <c r="G92" s="7">
        <f t="shared" si="4"/>
        <v>0.13327950279795073</v>
      </c>
      <c r="H92" s="7">
        <f t="shared" si="4"/>
        <v>0.14476040507360088</v>
      </c>
      <c r="I92" s="7">
        <f t="shared" si="4"/>
        <v>0.12544319971700563</v>
      </c>
      <c r="J92" s="7">
        <f t="shared" si="4"/>
        <v>0.12354427980566322</v>
      </c>
      <c r="K92" s="7">
        <f t="shared" si="4"/>
        <v>0.11962549262655055</v>
      </c>
      <c r="L92" s="7">
        <f t="shared" si="4"/>
        <v>0.12179385385106724</v>
      </c>
      <c r="M92" s="7">
        <f t="shared" si="4"/>
        <v>0.11965709725361078</v>
      </c>
      <c r="N92" s="7">
        <f t="shared" si="4"/>
        <v>0.11543804369183916</v>
      </c>
      <c r="O92" s="7">
        <f t="shared" si="4"/>
        <v>0.11057725345839707</v>
      </c>
      <c r="P92" s="7">
        <f t="shared" si="4"/>
        <v>0.11184552653039434</v>
      </c>
      <c r="Q92" s="7">
        <f t="shared" si="4"/>
        <v>0.10547336127077293</v>
      </c>
      <c r="R92" s="7">
        <f t="shared" si="4"/>
        <v>0.12024538008454952</v>
      </c>
      <c r="S92" s="7">
        <f t="shared" si="4"/>
        <v>0.11200223427568728</v>
      </c>
      <c r="T92" s="7">
        <f t="shared" si="4"/>
        <v>0.11353041197215623</v>
      </c>
      <c r="U92" s="21">
        <f t="shared" si="6"/>
        <v>2</v>
      </c>
      <c r="V92" s="21">
        <f t="shared" si="7"/>
        <v>2</v>
      </c>
      <c r="W92">
        <f t="shared" si="8"/>
        <v>0</v>
      </c>
    </row>
    <row r="93" spans="1:23" ht="13.5" x14ac:dyDescent="0.25">
      <c r="A93" s="6" t="s">
        <v>48</v>
      </c>
      <c r="B93" s="5"/>
      <c r="C93" s="7">
        <f t="shared" si="5"/>
        <v>7.5259333213055432E-2</v>
      </c>
      <c r="D93" s="7">
        <f t="shared" si="4"/>
        <v>7.296125227598306E-2</v>
      </c>
      <c r="E93" s="7">
        <f t="shared" si="4"/>
        <v>7.0855356050574927E-2</v>
      </c>
      <c r="F93" s="7">
        <f t="shared" si="4"/>
        <v>7.2408539723560025E-2</v>
      </c>
      <c r="G93" s="7">
        <f t="shared" si="4"/>
        <v>7.1678116874816067E-2</v>
      </c>
      <c r="H93" s="7">
        <f t="shared" si="4"/>
        <v>7.0262754801786398E-2</v>
      </c>
      <c r="I93" s="7">
        <f t="shared" si="4"/>
        <v>7.1920584203963245E-2</v>
      </c>
      <c r="J93" s="7">
        <f t="shared" si="4"/>
        <v>7.1519089027725649E-2</v>
      </c>
      <c r="K93" s="7">
        <f t="shared" si="4"/>
        <v>7.4977771618782635E-2</v>
      </c>
      <c r="L93" s="7">
        <f t="shared" si="4"/>
        <v>7.4460401187287834E-2</v>
      </c>
      <c r="M93" s="7">
        <f t="shared" si="4"/>
        <v>7.5351371491601038E-2</v>
      </c>
      <c r="N93" s="7">
        <f t="shared" si="4"/>
        <v>7.5358471696612708E-2</v>
      </c>
      <c r="O93" s="7">
        <f t="shared" si="4"/>
        <v>7.7024311599960413E-2</v>
      </c>
      <c r="P93" s="7">
        <f t="shared" si="4"/>
        <v>7.8871467467563516E-2</v>
      </c>
      <c r="Q93" s="7">
        <f t="shared" si="4"/>
        <v>7.9891324548034257E-2</v>
      </c>
      <c r="R93" s="7">
        <f t="shared" si="4"/>
        <v>7.9182764854479365E-2</v>
      </c>
      <c r="S93" s="7">
        <f t="shared" si="4"/>
        <v>7.8854476830784115E-2</v>
      </c>
      <c r="T93" s="7">
        <f t="shared" si="4"/>
        <v>7.9666845562880978E-2</v>
      </c>
      <c r="U93" s="21">
        <f t="shared" si="6"/>
        <v>6</v>
      </c>
      <c r="V93" s="21">
        <f t="shared" si="7"/>
        <v>5</v>
      </c>
      <c r="W93">
        <f t="shared" si="8"/>
        <v>1</v>
      </c>
    </row>
    <row r="94" spans="1:23" ht="21" x14ac:dyDescent="0.25">
      <c r="A94" s="6" t="s">
        <v>49</v>
      </c>
      <c r="B94" s="5"/>
      <c r="C94" s="7">
        <f t="shared" si="5"/>
        <v>5.5301289109120633E-3</v>
      </c>
      <c r="D94" s="7">
        <f t="shared" si="4"/>
        <v>5.677685889710609E-3</v>
      </c>
      <c r="E94" s="7">
        <f t="shared" si="4"/>
        <v>5.4724488776558017E-3</v>
      </c>
      <c r="F94" s="7">
        <f t="shared" si="4"/>
        <v>4.6864411819207991E-3</v>
      </c>
      <c r="G94" s="7">
        <f t="shared" si="4"/>
        <v>4.8866748442455421E-3</v>
      </c>
      <c r="H94" s="7">
        <f t="shared" si="4"/>
        <v>4.9038314033701741E-3</v>
      </c>
      <c r="I94" s="7">
        <f t="shared" si="4"/>
        <v>5.1491205954338152E-3</v>
      </c>
      <c r="J94" s="7">
        <f t="shared" si="4"/>
        <v>5.3664316971019721E-3</v>
      </c>
      <c r="K94" s="7">
        <f t="shared" si="4"/>
        <v>5.4226851237852347E-3</v>
      </c>
      <c r="L94" s="7">
        <f t="shared" si="4"/>
        <v>5.5199575007613333E-3</v>
      </c>
      <c r="M94" s="7">
        <f t="shared" si="4"/>
        <v>5.4371237217937492E-3</v>
      </c>
      <c r="N94" s="7">
        <f t="shared" si="4"/>
        <v>4.8765522968321033E-3</v>
      </c>
      <c r="O94" s="7">
        <f t="shared" si="4"/>
        <v>5.0744725581634278E-3</v>
      </c>
      <c r="P94" s="7">
        <f t="shared" si="4"/>
        <v>5.0489567743417438E-3</v>
      </c>
      <c r="Q94" s="7">
        <f t="shared" si="4"/>
        <v>5.3144080166485398E-3</v>
      </c>
      <c r="R94" s="7">
        <f t="shared" si="4"/>
        <v>5.7590175310645152E-3</v>
      </c>
      <c r="S94" s="7">
        <f t="shared" si="4"/>
        <v>5.9586769675001707E-3</v>
      </c>
      <c r="T94" s="7">
        <f t="shared" si="4"/>
        <v>6.1096559505672502E-3</v>
      </c>
      <c r="U94" s="21">
        <f t="shared" si="6"/>
        <v>15</v>
      </c>
      <c r="V94" s="21">
        <f t="shared" si="7"/>
        <v>16</v>
      </c>
      <c r="W94">
        <f t="shared" si="8"/>
        <v>-1</v>
      </c>
    </row>
    <row r="95" spans="1:23" ht="13.5" x14ac:dyDescent="0.25">
      <c r="A95" s="6" t="s">
        <v>50</v>
      </c>
      <c r="B95" s="5"/>
      <c r="C95" s="7">
        <f t="shared" si="5"/>
        <v>4.135530538638163E-2</v>
      </c>
      <c r="D95" s="7">
        <f t="shared" si="4"/>
        <v>4.4067770718308009E-2</v>
      </c>
      <c r="E95" s="7">
        <f t="shared" si="4"/>
        <v>4.4671434822593524E-2</v>
      </c>
      <c r="F95" s="7">
        <f t="shared" si="4"/>
        <v>4.7156003762312826E-2</v>
      </c>
      <c r="G95" s="7">
        <f t="shared" si="4"/>
        <v>4.7606300327336558E-2</v>
      </c>
      <c r="H95" s="7">
        <f t="shared" si="4"/>
        <v>4.6110233125936137E-2</v>
      </c>
      <c r="I95" s="7">
        <f t="shared" si="4"/>
        <v>4.853138254165805E-2</v>
      </c>
      <c r="J95" s="7">
        <f t="shared" si="4"/>
        <v>5.0118236609337417E-2</v>
      </c>
      <c r="K95" s="7">
        <f t="shared" si="4"/>
        <v>5.2833117025346793E-2</v>
      </c>
      <c r="L95" s="7">
        <f t="shared" si="4"/>
        <v>5.1893464226662495E-2</v>
      </c>
      <c r="M95" s="7">
        <f t="shared" si="4"/>
        <v>5.1293103468858479E-2</v>
      </c>
      <c r="N95" s="7">
        <f t="shared" si="4"/>
        <v>5.1514249127234422E-2</v>
      </c>
      <c r="O95" s="7">
        <f t="shared" si="4"/>
        <v>5.370695275966203E-2</v>
      </c>
      <c r="P95" s="7">
        <f t="shared" si="4"/>
        <v>5.3004163528239605E-2</v>
      </c>
      <c r="Q95" s="7">
        <f t="shared" si="4"/>
        <v>5.5151655194177654E-2</v>
      </c>
      <c r="R95" s="7">
        <f t="shared" si="4"/>
        <v>5.2763885197871584E-2</v>
      </c>
      <c r="S95" s="7">
        <f t="shared" si="4"/>
        <v>5.4223047221716121E-2</v>
      </c>
      <c r="T95" s="7">
        <f t="shared" si="4"/>
        <v>5.3914189813978004E-2</v>
      </c>
      <c r="U95" s="21">
        <f t="shared" si="6"/>
        <v>9</v>
      </c>
      <c r="V95" s="21">
        <f t="shared" si="7"/>
        <v>8</v>
      </c>
      <c r="W95">
        <f t="shared" si="8"/>
        <v>1</v>
      </c>
    </row>
    <row r="96" spans="1:23" ht="13.5" x14ac:dyDescent="0.25">
      <c r="A96" s="6" t="s">
        <v>51</v>
      </c>
      <c r="B96" s="5"/>
      <c r="C96" s="7">
        <f t="shared" si="5"/>
        <v>3.0105482884685033E-2</v>
      </c>
      <c r="D96" s="7">
        <f t="shared" si="4"/>
        <v>3.07168668859477E-2</v>
      </c>
      <c r="E96" s="7">
        <f t="shared" si="4"/>
        <v>3.030717749389179E-2</v>
      </c>
      <c r="F96" s="7">
        <f t="shared" si="4"/>
        <v>3.0986352284776034E-2</v>
      </c>
      <c r="G96" s="7">
        <f t="shared" si="4"/>
        <v>3.0970507894428428E-2</v>
      </c>
      <c r="H96" s="7">
        <f t="shared" si="4"/>
        <v>3.0689593935772981E-2</v>
      </c>
      <c r="I96" s="7">
        <f t="shared" si="4"/>
        <v>2.8977100684683604E-2</v>
      </c>
      <c r="J96" s="7">
        <f t="shared" si="4"/>
        <v>2.9010085679885604E-2</v>
      </c>
      <c r="K96" s="7">
        <f t="shared" si="4"/>
        <v>3.006112337647656E-2</v>
      </c>
      <c r="L96" s="7">
        <f t="shared" si="4"/>
        <v>3.0736237321342005E-2</v>
      </c>
      <c r="M96" s="7">
        <f t="shared" si="4"/>
        <v>3.0719598610315979E-2</v>
      </c>
      <c r="N96" s="7">
        <f t="shared" si="4"/>
        <v>3.1429819309828542E-2</v>
      </c>
      <c r="O96" s="7">
        <f t="shared" si="4"/>
        <v>3.2091210543706991E-2</v>
      </c>
      <c r="P96" s="7">
        <f t="shared" si="4"/>
        <v>3.167847742887557E-2</v>
      </c>
      <c r="Q96" s="7">
        <f t="shared" si="4"/>
        <v>2.9514329555658744E-2</v>
      </c>
      <c r="R96" s="7">
        <f t="shared" si="4"/>
        <v>3.0580062153032241E-2</v>
      </c>
      <c r="S96" s="7">
        <f t="shared" si="4"/>
        <v>3.1215366405461395E-2</v>
      </c>
      <c r="T96" s="7">
        <f t="shared" si="4"/>
        <v>3.0659954955679622E-2</v>
      </c>
      <c r="U96" s="21">
        <f t="shared" si="6"/>
        <v>10</v>
      </c>
      <c r="V96" s="21">
        <f t="shared" si="7"/>
        <v>11</v>
      </c>
      <c r="W96">
        <f t="shared" si="8"/>
        <v>-1</v>
      </c>
    </row>
    <row r="97" spans="1:23" ht="21" x14ac:dyDescent="0.2">
      <c r="A97" s="6" t="s">
        <v>52</v>
      </c>
      <c r="C97" s="7">
        <f t="shared" si="5"/>
        <v>0.10108125979669984</v>
      </c>
      <c r="D97" s="7">
        <f t="shared" si="4"/>
        <v>0.10689445571736961</v>
      </c>
      <c r="E97" s="7">
        <f t="shared" si="4"/>
        <v>0.11609597710176967</v>
      </c>
      <c r="F97" s="7">
        <f t="shared" si="4"/>
        <v>0.11397042205462643</v>
      </c>
      <c r="G97" s="7">
        <f t="shared" si="4"/>
        <v>0.11287321549897057</v>
      </c>
      <c r="H97" s="7">
        <f t="shared" si="4"/>
        <v>0.1117824098977601</v>
      </c>
      <c r="I97" s="7">
        <f t="shared" si="4"/>
        <v>0.11202357360015409</v>
      </c>
      <c r="J97" s="7">
        <f t="shared" si="4"/>
        <v>0.11262819109223159</v>
      </c>
      <c r="K97" s="7">
        <f t="shared" si="4"/>
        <v>0.10896058982838064</v>
      </c>
      <c r="L97" s="7">
        <f t="shared" si="4"/>
        <v>0.10720155896601861</v>
      </c>
      <c r="M97" s="7">
        <f t="shared" si="4"/>
        <v>0.10885363895700494</v>
      </c>
      <c r="N97" s="7">
        <f t="shared" si="4"/>
        <v>0.11234512351076902</v>
      </c>
      <c r="O97" s="7">
        <f t="shared" si="4"/>
        <v>0.1044529404045946</v>
      </c>
      <c r="P97" s="7">
        <f t="shared" si="4"/>
        <v>9.8225614779423376E-2</v>
      </c>
      <c r="Q97" s="7">
        <f t="shared" si="4"/>
        <v>9.8460494655931804E-2</v>
      </c>
      <c r="R97" s="7">
        <f t="shared" si="4"/>
        <v>9.5512124402870963E-2</v>
      </c>
      <c r="S97" s="7">
        <f t="shared" ref="S97:T97" si="9">S77/S$78</f>
        <v>9.4886234485186058E-2</v>
      </c>
      <c r="T97" s="7">
        <f t="shared" si="9"/>
        <v>9.7062235707099875E-2</v>
      </c>
      <c r="U97" s="21">
        <f t="shared" si="6"/>
        <v>4</v>
      </c>
      <c r="V97" s="21">
        <f t="shared" si="7"/>
        <v>3</v>
      </c>
      <c r="W97">
        <f t="shared" si="8"/>
        <v>1</v>
      </c>
    </row>
    <row r="98" spans="1:23" x14ac:dyDescent="0.2">
      <c r="U98" s="21"/>
    </row>
    <row r="99" spans="1:23" x14ac:dyDescent="0.2">
      <c r="F99">
        <f>0.23/0.21</f>
        <v>1.0952380952380953</v>
      </c>
      <c r="G99">
        <f>0.19/0.21</f>
        <v>0.90476190476190477</v>
      </c>
    </row>
    <row r="101" spans="1:23" x14ac:dyDescent="0.2">
      <c r="C101">
        <v>1995</v>
      </c>
      <c r="D101">
        <v>1996</v>
      </c>
      <c r="E101">
        <v>1997</v>
      </c>
      <c r="F101">
        <v>1998</v>
      </c>
      <c r="G101">
        <v>1999</v>
      </c>
      <c r="H101">
        <v>2000</v>
      </c>
      <c r="I101">
        <v>2001</v>
      </c>
      <c r="J101">
        <v>2002</v>
      </c>
      <c r="K101">
        <v>2003</v>
      </c>
      <c r="L101">
        <v>2004</v>
      </c>
      <c r="M101">
        <v>2005</v>
      </c>
      <c r="N101">
        <v>2006</v>
      </c>
      <c r="O101">
        <v>2007</v>
      </c>
      <c r="P101">
        <v>2008</v>
      </c>
      <c r="Q101">
        <v>2009</v>
      </c>
      <c r="R101">
        <v>2010</v>
      </c>
      <c r="S101">
        <v>2011</v>
      </c>
      <c r="T101">
        <v>2012</v>
      </c>
    </row>
    <row r="102" spans="1:23" x14ac:dyDescent="0.2">
      <c r="B102" t="s">
        <v>36</v>
      </c>
      <c r="C102">
        <v>100</v>
      </c>
      <c r="D102">
        <f>(D82/$C82)*100</f>
        <v>110.10471769800088</v>
      </c>
      <c r="E102">
        <f t="shared" ref="E102:T117" si="10">(E82/$C82)*100</f>
        <v>115.01161049287664</v>
      </c>
      <c r="F102">
        <f t="shared" si="10"/>
        <v>98.984521118450175</v>
      </c>
      <c r="G102">
        <f t="shared" si="10"/>
        <v>99.299644798218068</v>
      </c>
      <c r="H102">
        <f t="shared" si="10"/>
        <v>106.13010219315315</v>
      </c>
      <c r="I102">
        <f t="shared" si="10"/>
        <v>105.24646506821639</v>
      </c>
      <c r="J102">
        <f t="shared" si="10"/>
        <v>104.2610267707925</v>
      </c>
      <c r="K102">
        <f t="shared" si="10"/>
        <v>98.321805879824169</v>
      </c>
      <c r="L102">
        <f t="shared" si="10"/>
        <v>101.37997183145431</v>
      </c>
      <c r="M102">
        <f t="shared" si="10"/>
        <v>111.4782912707548</v>
      </c>
      <c r="N102">
        <f t="shared" si="10"/>
        <v>114.44340828234378</v>
      </c>
      <c r="O102">
        <f t="shared" si="10"/>
        <v>115.36625974272165</v>
      </c>
      <c r="P102">
        <f t="shared" si="10"/>
        <v>132.42111462644314</v>
      </c>
      <c r="Q102">
        <f t="shared" si="10"/>
        <v>140.18913515461091</v>
      </c>
      <c r="R102">
        <f t="shared" si="10"/>
        <v>165.435339244853</v>
      </c>
      <c r="S102">
        <f t="shared" si="10"/>
        <v>178.86158243231696</v>
      </c>
      <c r="T102">
        <f t="shared" si="10"/>
        <v>177.84774915096767</v>
      </c>
    </row>
    <row r="103" spans="1:23" x14ac:dyDescent="0.2">
      <c r="B103" t="s">
        <v>38</v>
      </c>
      <c r="C103">
        <v>100</v>
      </c>
      <c r="D103">
        <f t="shared" ref="D103:D117" si="11">(D83/$C83)*100</f>
        <v>97.349328841977552</v>
      </c>
      <c r="E103">
        <f t="shared" ref="E103:S103" si="12">(E83/$C83)*100</f>
        <v>94.037993190992836</v>
      </c>
      <c r="F103">
        <f t="shared" si="12"/>
        <v>99.565038500136211</v>
      </c>
      <c r="G103">
        <f t="shared" si="12"/>
        <v>99.721991972665307</v>
      </c>
      <c r="H103">
        <f t="shared" si="12"/>
        <v>94.705424309886183</v>
      </c>
      <c r="I103">
        <f t="shared" si="12"/>
        <v>100.30768704651265</v>
      </c>
      <c r="J103">
        <f t="shared" si="12"/>
        <v>105.15846461892488</v>
      </c>
      <c r="K103">
        <f t="shared" si="12"/>
        <v>108.20772569709567</v>
      </c>
      <c r="L103">
        <f t="shared" si="12"/>
        <v>111.58162723996021</v>
      </c>
      <c r="M103">
        <f t="shared" si="12"/>
        <v>112.48448626043168</v>
      </c>
      <c r="N103">
        <f t="shared" si="12"/>
        <v>111.37617480950234</v>
      </c>
      <c r="O103">
        <f t="shared" si="12"/>
        <v>117.26007128855368</v>
      </c>
      <c r="P103">
        <f t="shared" si="12"/>
        <v>118.57208489273586</v>
      </c>
      <c r="Q103">
        <f t="shared" si="12"/>
        <v>117.08047581611447</v>
      </c>
      <c r="R103">
        <f t="shared" si="12"/>
        <v>110.21051642284094</v>
      </c>
      <c r="S103">
        <f t="shared" si="12"/>
        <v>110.87425975726397</v>
      </c>
      <c r="T103">
        <f t="shared" si="10"/>
        <v>108.62618803192048</v>
      </c>
    </row>
    <row r="104" spans="1:23" x14ac:dyDescent="0.2">
      <c r="B104" t="s">
        <v>40</v>
      </c>
      <c r="C104">
        <v>100</v>
      </c>
      <c r="D104">
        <f t="shared" si="11"/>
        <v>96.495014661136992</v>
      </c>
      <c r="E104">
        <f t="shared" si="10"/>
        <v>91.839642149365901</v>
      </c>
      <c r="F104">
        <f t="shared" si="10"/>
        <v>94.08134354211775</v>
      </c>
      <c r="G104">
        <f t="shared" si="10"/>
        <v>92.688161950483902</v>
      </c>
      <c r="H104">
        <f t="shared" si="10"/>
        <v>90.635321041654038</v>
      </c>
      <c r="I104">
        <f t="shared" si="10"/>
        <v>92.570670193812433</v>
      </c>
      <c r="J104">
        <f t="shared" si="10"/>
        <v>87.595051772031724</v>
      </c>
      <c r="K104">
        <f t="shared" si="10"/>
        <v>88.461645676707434</v>
      </c>
      <c r="L104">
        <f t="shared" si="10"/>
        <v>88.465322894304862</v>
      </c>
      <c r="M104">
        <f t="shared" si="10"/>
        <v>88.465959661302335</v>
      </c>
      <c r="N104">
        <f t="shared" si="10"/>
        <v>85.442879504375014</v>
      </c>
      <c r="O104">
        <f t="shared" si="10"/>
        <v>86.996386689311706</v>
      </c>
      <c r="P104">
        <f t="shared" si="10"/>
        <v>88.357508963632569</v>
      </c>
      <c r="Q104">
        <f t="shared" si="10"/>
        <v>90.859378218460662</v>
      </c>
      <c r="R104">
        <f t="shared" si="10"/>
        <v>87.165573765324638</v>
      </c>
      <c r="S104">
        <f t="shared" si="10"/>
        <v>87.8556921160136</v>
      </c>
      <c r="T104">
        <f t="shared" si="10"/>
        <v>87.008004390486903</v>
      </c>
    </row>
    <row r="105" spans="1:23" x14ac:dyDescent="0.2">
      <c r="B105" t="s">
        <v>41</v>
      </c>
      <c r="C105">
        <v>100</v>
      </c>
      <c r="D105">
        <f t="shared" si="11"/>
        <v>103.42500182537509</v>
      </c>
      <c r="E105">
        <f t="shared" si="10"/>
        <v>109.19241234908253</v>
      </c>
      <c r="F105">
        <f t="shared" si="10"/>
        <v>110.18766054944766</v>
      </c>
      <c r="G105">
        <f t="shared" si="10"/>
        <v>120.87527735059523</v>
      </c>
      <c r="H105">
        <f t="shared" si="10"/>
        <v>133.38958552856806</v>
      </c>
      <c r="I105">
        <f t="shared" si="10"/>
        <v>128.58407455050175</v>
      </c>
      <c r="J105">
        <f t="shared" si="10"/>
        <v>120.59362523035568</v>
      </c>
      <c r="K105">
        <f t="shared" si="10"/>
        <v>110.99973334137063</v>
      </c>
      <c r="L105">
        <f t="shared" si="10"/>
        <v>108.23184042006082</v>
      </c>
      <c r="M105">
        <f t="shared" si="10"/>
        <v>112.43846622604035</v>
      </c>
      <c r="N105">
        <f t="shared" si="10"/>
        <v>108.55769133430415</v>
      </c>
      <c r="O105">
        <f t="shared" si="10"/>
        <v>101.76343192462494</v>
      </c>
      <c r="P105">
        <f t="shared" si="10"/>
        <v>98.297735266558462</v>
      </c>
      <c r="Q105">
        <f t="shared" si="10"/>
        <v>90.921353500033675</v>
      </c>
      <c r="R105">
        <f t="shared" si="10"/>
        <v>96.168984025012676</v>
      </c>
      <c r="S105">
        <f t="shared" si="10"/>
        <v>97.34500854015792</v>
      </c>
      <c r="T105">
        <f t="shared" si="10"/>
        <v>100.61153051789935</v>
      </c>
    </row>
    <row r="106" spans="1:23" x14ac:dyDescent="0.2">
      <c r="B106" t="s">
        <v>60</v>
      </c>
      <c r="C106">
        <v>100</v>
      </c>
      <c r="D106">
        <f t="shared" si="11"/>
        <v>99.225511197476948</v>
      </c>
      <c r="E106">
        <f t="shared" si="10"/>
        <v>92.67368684061114</v>
      </c>
      <c r="F106">
        <f t="shared" si="10"/>
        <v>93.155541172925609</v>
      </c>
      <c r="G106">
        <f t="shared" si="10"/>
        <v>101.07715411925327</v>
      </c>
      <c r="H106">
        <f t="shared" si="10"/>
        <v>103.06008329405023</v>
      </c>
      <c r="I106">
        <f t="shared" si="10"/>
        <v>109.014790402459</v>
      </c>
      <c r="J106">
        <f t="shared" si="10"/>
        <v>110.68264067922202</v>
      </c>
      <c r="K106">
        <f t="shared" si="10"/>
        <v>109.33907519251929</v>
      </c>
      <c r="L106">
        <f t="shared" si="10"/>
        <v>106.49003244779729</v>
      </c>
      <c r="M106">
        <f>(M86/$C86)*100</f>
        <v>111.22184362687572</v>
      </c>
      <c r="N106">
        <f t="shared" si="10"/>
        <v>112.52568444510491</v>
      </c>
      <c r="O106">
        <f t="shared" si="10"/>
        <v>111.15408951346866</v>
      </c>
      <c r="P106">
        <f t="shared" si="10"/>
        <v>116.47581772718092</v>
      </c>
      <c r="Q106">
        <f t="shared" si="10"/>
        <v>115.32503274720496</v>
      </c>
      <c r="R106">
        <f t="shared" si="10"/>
        <v>108.47979166021209</v>
      </c>
      <c r="S106">
        <f t="shared" si="10"/>
        <v>106.6220931568805</v>
      </c>
      <c r="T106">
        <f t="shared" si="10"/>
        <v>105.58345873977872</v>
      </c>
    </row>
    <row r="107" spans="1:23" x14ac:dyDescent="0.2">
      <c r="B107" t="s">
        <v>42</v>
      </c>
      <c r="C107">
        <v>100</v>
      </c>
      <c r="D107">
        <f t="shared" si="11"/>
        <v>96.710654149469534</v>
      </c>
      <c r="E107">
        <f t="shared" si="10"/>
        <v>95.615557165254558</v>
      </c>
      <c r="F107">
        <f t="shared" si="10"/>
        <v>99.234328160323031</v>
      </c>
      <c r="G107">
        <f t="shared" si="10"/>
        <v>94.27296834578803</v>
      </c>
      <c r="H107">
        <f t="shared" si="10"/>
        <v>98.978020020297691</v>
      </c>
      <c r="I107">
        <f t="shared" si="10"/>
        <v>98.562468863225689</v>
      </c>
      <c r="J107">
        <f t="shared" si="10"/>
        <v>99.701116794708966</v>
      </c>
      <c r="K107">
        <f t="shared" si="10"/>
        <v>98.368539396761904</v>
      </c>
      <c r="L107">
        <f t="shared" si="10"/>
        <v>98.352746594025078</v>
      </c>
      <c r="M107">
        <f t="shared" si="10"/>
        <v>97.975566474886904</v>
      </c>
      <c r="N107">
        <f t="shared" si="10"/>
        <v>100.48773176868681</v>
      </c>
      <c r="O107">
        <f t="shared" si="10"/>
        <v>104.7385018389988</v>
      </c>
      <c r="P107">
        <f t="shared" si="10"/>
        <v>107.85320390404544</v>
      </c>
      <c r="Q107">
        <f t="shared" si="10"/>
        <v>95.85066207635586</v>
      </c>
      <c r="R107">
        <f t="shared" si="10"/>
        <v>90.106882568501874</v>
      </c>
      <c r="S107">
        <f t="shared" si="10"/>
        <v>87.70840238550231</v>
      </c>
      <c r="T107">
        <f t="shared" si="10"/>
        <v>85.171405082068858</v>
      </c>
    </row>
    <row r="108" spans="1:23" x14ac:dyDescent="0.2">
      <c r="B108" t="s">
        <v>43</v>
      </c>
      <c r="C108">
        <v>100</v>
      </c>
      <c r="D108">
        <f t="shared" si="11"/>
        <v>98.399807549012024</v>
      </c>
      <c r="E108">
        <f t="shared" si="10"/>
        <v>98.163402140091947</v>
      </c>
      <c r="F108">
        <f t="shared" si="10"/>
        <v>102.91506948902583</v>
      </c>
      <c r="G108">
        <f t="shared" si="10"/>
        <v>99.394341365709892</v>
      </c>
      <c r="H108">
        <f t="shared" si="10"/>
        <v>94.242985019413453</v>
      </c>
      <c r="I108">
        <f t="shared" si="10"/>
        <v>95.400648844454807</v>
      </c>
      <c r="J108">
        <f t="shared" si="10"/>
        <v>95.853058435954992</v>
      </c>
      <c r="K108">
        <f t="shared" si="10"/>
        <v>95.355690818098424</v>
      </c>
      <c r="L108">
        <f t="shared" si="10"/>
        <v>92.698216742572114</v>
      </c>
      <c r="M108">
        <f t="shared" si="10"/>
        <v>89.447219402981617</v>
      </c>
      <c r="N108">
        <f t="shared" si="10"/>
        <v>87.398079544048869</v>
      </c>
      <c r="O108">
        <f t="shared" si="10"/>
        <v>86.476765215718743</v>
      </c>
      <c r="P108">
        <f t="shared" si="10"/>
        <v>86.390139645346906</v>
      </c>
      <c r="Q108">
        <f t="shared" si="10"/>
        <v>95.521054478612086</v>
      </c>
      <c r="R108">
        <f t="shared" si="10"/>
        <v>89.473198879738263</v>
      </c>
      <c r="S108">
        <f t="shared" si="10"/>
        <v>89.698065750625346</v>
      </c>
      <c r="T108">
        <f t="shared" si="10"/>
        <v>87.409056669063986</v>
      </c>
    </row>
    <row r="109" spans="1:23" x14ac:dyDescent="0.2">
      <c r="B109" t="s">
        <v>44</v>
      </c>
      <c r="C109">
        <v>100</v>
      </c>
      <c r="D109">
        <f t="shared" si="11"/>
        <v>97.376225444375137</v>
      </c>
      <c r="E109">
        <f t="shared" si="10"/>
        <v>94.159228607117086</v>
      </c>
      <c r="F109">
        <f t="shared" si="10"/>
        <v>98.40806171169173</v>
      </c>
      <c r="G109">
        <f t="shared" si="10"/>
        <v>96.668105855607863</v>
      </c>
      <c r="H109">
        <f t="shared" si="10"/>
        <v>92.78649900071072</v>
      </c>
      <c r="I109">
        <f t="shared" si="10"/>
        <v>98.865344701761487</v>
      </c>
      <c r="J109">
        <f t="shared" si="10"/>
        <v>103.02816469067831</v>
      </c>
      <c r="K109">
        <f t="shared" si="10"/>
        <v>106.78488207253307</v>
      </c>
      <c r="L109">
        <f t="shared" si="10"/>
        <v>108.76700932520376</v>
      </c>
      <c r="M109">
        <f t="shared" si="10"/>
        <v>108.91478839288395</v>
      </c>
      <c r="N109">
        <f t="shared" si="10"/>
        <v>112.287245295234</v>
      </c>
      <c r="O109">
        <f t="shared" si="10"/>
        <v>116.41640235068789</v>
      </c>
      <c r="P109">
        <f t="shared" si="10"/>
        <v>117.42853028147468</v>
      </c>
      <c r="Q109">
        <f t="shared" si="10"/>
        <v>118.94297905284755</v>
      </c>
      <c r="R109">
        <f t="shared" si="10"/>
        <v>117.64303478731719</v>
      </c>
      <c r="S109">
        <f t="shared" si="10"/>
        <v>119.21195601245806</v>
      </c>
      <c r="T109">
        <f t="shared" si="10"/>
        <v>118.76958227765965</v>
      </c>
    </row>
    <row r="110" spans="1:23" x14ac:dyDescent="0.2">
      <c r="B110" t="s">
        <v>45</v>
      </c>
      <c r="C110">
        <v>100</v>
      </c>
      <c r="D110">
        <f t="shared" si="11"/>
        <v>94.329251732499259</v>
      </c>
      <c r="E110">
        <f t="shared" si="10"/>
        <v>100.22852275512597</v>
      </c>
      <c r="F110">
        <f t="shared" si="10"/>
        <v>100.07367522835948</v>
      </c>
      <c r="G110">
        <f t="shared" si="10"/>
        <v>140.47691401774517</v>
      </c>
      <c r="H110">
        <f t="shared" si="10"/>
        <v>152.53087454848313</v>
      </c>
      <c r="I110">
        <f t="shared" si="10"/>
        <v>156.42413754106352</v>
      </c>
      <c r="J110">
        <f t="shared" si="10"/>
        <v>147.98290273032018</v>
      </c>
      <c r="K110">
        <f t="shared" si="10"/>
        <v>155.25936624124483</v>
      </c>
      <c r="L110">
        <f t="shared" si="10"/>
        <v>173.71655406128525</v>
      </c>
      <c r="M110">
        <f t="shared" si="10"/>
        <v>168.41202659360368</v>
      </c>
      <c r="N110">
        <f t="shared" si="10"/>
        <v>163.27643765966627</v>
      </c>
      <c r="O110">
        <f t="shared" si="10"/>
        <v>169.95082611867869</v>
      </c>
      <c r="P110">
        <f t="shared" si="10"/>
        <v>182.27407958824716</v>
      </c>
      <c r="Q110">
        <f t="shared" si="10"/>
        <v>171.17903160001399</v>
      </c>
      <c r="R110">
        <f t="shared" si="10"/>
        <v>154.77178432414499</v>
      </c>
      <c r="S110">
        <f t="shared" si="10"/>
        <v>151.29978251871162</v>
      </c>
      <c r="T110">
        <f t="shared" si="10"/>
        <v>146.52865730086663</v>
      </c>
    </row>
    <row r="111" spans="1:23" x14ac:dyDescent="0.2">
      <c r="B111" t="s">
        <v>46</v>
      </c>
      <c r="C111">
        <v>100</v>
      </c>
      <c r="D111">
        <f t="shared" si="11"/>
        <v>113.553651635837</v>
      </c>
      <c r="E111">
        <f t="shared" si="10"/>
        <v>110.40956302680856</v>
      </c>
      <c r="F111">
        <f t="shared" si="10"/>
        <v>108.19069669555539</v>
      </c>
      <c r="G111">
        <f t="shared" si="10"/>
        <v>100.45208653491326</v>
      </c>
      <c r="H111">
        <f t="shared" si="10"/>
        <v>96.304061287009716</v>
      </c>
      <c r="I111">
        <f t="shared" si="10"/>
        <v>100.38051101789802</v>
      </c>
      <c r="J111">
        <f t="shared" si="10"/>
        <v>99.074220143647722</v>
      </c>
      <c r="K111">
        <f t="shared" si="10"/>
        <v>99.590164156614151</v>
      </c>
      <c r="L111">
        <f t="shared" si="10"/>
        <v>98.950302214392266</v>
      </c>
      <c r="M111">
        <f t="shared" si="10"/>
        <v>96.288613305515895</v>
      </c>
      <c r="N111">
        <f t="shared" si="10"/>
        <v>96.338456681934005</v>
      </c>
      <c r="O111">
        <f t="shared" si="10"/>
        <v>99.481750635312252</v>
      </c>
      <c r="P111">
        <f t="shared" si="10"/>
        <v>96.858156799888775</v>
      </c>
      <c r="Q111">
        <f t="shared" si="10"/>
        <v>93.026926911528363</v>
      </c>
      <c r="R111">
        <f t="shared" si="10"/>
        <v>89.318606509588321</v>
      </c>
      <c r="S111">
        <f t="shared" si="10"/>
        <v>89.767027273472024</v>
      </c>
      <c r="T111">
        <f t="shared" si="10"/>
        <v>89.145526333238863</v>
      </c>
    </row>
    <row r="112" spans="1:23" x14ac:dyDescent="0.2">
      <c r="B112" t="s">
        <v>47</v>
      </c>
      <c r="C112">
        <v>100</v>
      </c>
      <c r="D112">
        <f t="shared" si="11"/>
        <v>91.734708189472585</v>
      </c>
      <c r="E112">
        <f t="shared" si="10"/>
        <v>92.772624087606843</v>
      </c>
      <c r="F112">
        <f t="shared" si="10"/>
        <v>83.855817790114685</v>
      </c>
      <c r="G112">
        <f t="shared" si="10"/>
        <v>87.345670666997293</v>
      </c>
      <c r="H112">
        <f t="shared" si="10"/>
        <v>94.869761679320135</v>
      </c>
      <c r="I112">
        <f t="shared" si="10"/>
        <v>82.210093674392155</v>
      </c>
      <c r="J112">
        <f t="shared" si="10"/>
        <v>80.965622996477322</v>
      </c>
      <c r="K112">
        <f t="shared" si="10"/>
        <v>78.397417929868311</v>
      </c>
      <c r="L112">
        <f t="shared" si="10"/>
        <v>79.818468889901112</v>
      </c>
      <c r="M112">
        <f t="shared" si="10"/>
        <v>78.418130247132439</v>
      </c>
      <c r="N112">
        <f t="shared" si="10"/>
        <v>75.653143469746354</v>
      </c>
      <c r="O112">
        <f t="shared" si="10"/>
        <v>72.467589997542689</v>
      </c>
      <c r="P112">
        <f t="shared" si="10"/>
        <v>73.29876178117722</v>
      </c>
      <c r="Q112">
        <f t="shared" si="10"/>
        <v>69.122717929585576</v>
      </c>
      <c r="R112">
        <f t="shared" si="10"/>
        <v>78.80366558701229</v>
      </c>
      <c r="S112">
        <f t="shared" si="10"/>
        <v>73.401461317294746</v>
      </c>
      <c r="T112">
        <f t="shared" si="10"/>
        <v>74.402963446236342</v>
      </c>
    </row>
    <row r="113" spans="2:21" x14ac:dyDescent="0.2">
      <c r="B113" t="s">
        <v>48</v>
      </c>
      <c r="C113">
        <v>100</v>
      </c>
      <c r="D113">
        <f t="shared" si="11"/>
        <v>96.946450574353861</v>
      </c>
      <c r="E113">
        <f t="shared" si="10"/>
        <v>94.148264441816053</v>
      </c>
      <c r="F113">
        <f t="shared" si="10"/>
        <v>96.212039932077317</v>
      </c>
      <c r="G113">
        <f t="shared" si="10"/>
        <v>95.241498714716073</v>
      </c>
      <c r="H113">
        <f t="shared" si="10"/>
        <v>93.360852138931435</v>
      </c>
      <c r="I113">
        <f t="shared" si="10"/>
        <v>95.563674475243687</v>
      </c>
      <c r="J113">
        <f t="shared" si="10"/>
        <v>95.0301922357705</v>
      </c>
      <c r="K113">
        <f t="shared" si="10"/>
        <v>99.625878170517794</v>
      </c>
      <c r="L113">
        <f t="shared" si="10"/>
        <v>98.93842797742326</v>
      </c>
      <c r="M113">
        <f t="shared" si="10"/>
        <v>100.12229483655541</v>
      </c>
      <c r="N113">
        <f t="shared" si="10"/>
        <v>100.1317291548101</v>
      </c>
      <c r="O113">
        <f t="shared" si="10"/>
        <v>102.34519535525037</v>
      </c>
      <c r="P113">
        <f t="shared" si="10"/>
        <v>104.79958312184658</v>
      </c>
      <c r="Q113">
        <f t="shared" si="10"/>
        <v>106.15470684794121</v>
      </c>
      <c r="R113">
        <f t="shared" si="10"/>
        <v>105.21321605430238</v>
      </c>
      <c r="S113">
        <f t="shared" si="10"/>
        <v>104.77700700264114</v>
      </c>
      <c r="T113">
        <f t="shared" si="10"/>
        <v>105.85643289895765</v>
      </c>
    </row>
    <row r="114" spans="2:21" x14ac:dyDescent="0.2">
      <c r="B114" t="s">
        <v>49</v>
      </c>
      <c r="C114">
        <v>100</v>
      </c>
      <c r="D114">
        <f t="shared" si="11"/>
        <v>102.66823759763332</v>
      </c>
      <c r="E114">
        <f t="shared" si="10"/>
        <v>98.956985737846964</v>
      </c>
      <c r="F114">
        <f t="shared" si="10"/>
        <v>84.743796345750695</v>
      </c>
      <c r="G114">
        <f t="shared" si="10"/>
        <v>88.364573827621712</v>
      </c>
      <c r="H114">
        <f t="shared" si="10"/>
        <v>88.674811787731073</v>
      </c>
      <c r="I114">
        <f t="shared" si="10"/>
        <v>93.110317650526341</v>
      </c>
      <c r="J114">
        <f t="shared" si="10"/>
        <v>97.039902388403945</v>
      </c>
      <c r="K114">
        <f t="shared" si="10"/>
        <v>98.057119664700394</v>
      </c>
      <c r="L114">
        <f t="shared" si="10"/>
        <v>99.816072820099009</v>
      </c>
      <c r="M114">
        <f t="shared" si="10"/>
        <v>98.318209383242475</v>
      </c>
      <c r="N114">
        <f t="shared" si="10"/>
        <v>88.181530220926291</v>
      </c>
      <c r="O114">
        <f t="shared" si="10"/>
        <v>91.760475025283171</v>
      </c>
      <c r="P114">
        <f t="shared" si="10"/>
        <v>91.299079201917522</v>
      </c>
      <c r="Q114">
        <f t="shared" si="10"/>
        <v>96.099170602734731</v>
      </c>
      <c r="R114">
        <f t="shared" si="10"/>
        <v>104.13893823886833</v>
      </c>
      <c r="S114">
        <f t="shared" si="10"/>
        <v>107.74933213116415</v>
      </c>
      <c r="T114">
        <f t="shared" si="10"/>
        <v>110.4794490145006</v>
      </c>
    </row>
    <row r="115" spans="2:21" x14ac:dyDescent="0.2">
      <c r="B115" t="s">
        <v>50</v>
      </c>
      <c r="C115">
        <v>100</v>
      </c>
      <c r="D115">
        <f t="shared" si="11"/>
        <v>106.55892951722609</v>
      </c>
      <c r="E115">
        <f t="shared" si="10"/>
        <v>108.0186312378288</v>
      </c>
      <c r="F115">
        <f t="shared" si="10"/>
        <v>114.02649145432588</v>
      </c>
      <c r="G115">
        <f t="shared" si="10"/>
        <v>115.11533981565856</v>
      </c>
      <c r="H115">
        <f t="shared" si="10"/>
        <v>111.49774544071028</v>
      </c>
      <c r="I115">
        <f t="shared" si="10"/>
        <v>117.35225284453954</v>
      </c>
      <c r="J115">
        <f t="shared" si="10"/>
        <v>121.18937616609024</v>
      </c>
      <c r="K115">
        <f t="shared" si="10"/>
        <v>127.75414552432449</v>
      </c>
      <c r="L115">
        <f t="shared" si="10"/>
        <v>125.48199981072101</v>
      </c>
      <c r="M115">
        <f t="shared" si="10"/>
        <v>124.03028581128403</v>
      </c>
      <c r="N115">
        <f t="shared" si="10"/>
        <v>124.56503136886073</v>
      </c>
      <c r="O115">
        <f t="shared" si="10"/>
        <v>129.86714100616413</v>
      </c>
      <c r="P115">
        <f t="shared" si="10"/>
        <v>128.16774784522318</v>
      </c>
      <c r="Q115">
        <f t="shared" si="10"/>
        <v>133.36053180818533</v>
      </c>
      <c r="R115">
        <f t="shared" si="10"/>
        <v>127.58673815826013</v>
      </c>
      <c r="S115">
        <f t="shared" si="10"/>
        <v>131.11509325130473</v>
      </c>
      <c r="T115">
        <f t="shared" si="10"/>
        <v>130.36825459335631</v>
      </c>
    </row>
    <row r="116" spans="2:21" x14ac:dyDescent="0.2">
      <c r="B116" t="s">
        <v>51</v>
      </c>
      <c r="C116">
        <v>100</v>
      </c>
      <c r="D116">
        <f t="shared" si="11"/>
        <v>102.03080616113847</v>
      </c>
      <c r="E116">
        <f t="shared" si="10"/>
        <v>100.66995972122194</v>
      </c>
      <c r="F116">
        <f t="shared" si="10"/>
        <v>102.92594343517109</v>
      </c>
      <c r="G116">
        <f t="shared" si="10"/>
        <v>102.87331385135643</v>
      </c>
      <c r="H116">
        <f t="shared" si="10"/>
        <v>101.94021485496614</v>
      </c>
      <c r="I116">
        <f t="shared" si="10"/>
        <v>96.251904663600499</v>
      </c>
      <c r="J116">
        <f t="shared" si="10"/>
        <v>96.361469407432537</v>
      </c>
      <c r="K116">
        <f t="shared" si="10"/>
        <v>99.852653058652521</v>
      </c>
      <c r="L116">
        <f t="shared" si="10"/>
        <v>102.09514804686239</v>
      </c>
      <c r="M116">
        <f t="shared" si="10"/>
        <v>102.03988000452686</v>
      </c>
      <c r="N116">
        <f t="shared" si="10"/>
        <v>104.3989874874826</v>
      </c>
      <c r="O116">
        <f t="shared" si="10"/>
        <v>106.5959003767786</v>
      </c>
      <c r="P116">
        <f t="shared" si="10"/>
        <v>105.22494374269191</v>
      </c>
      <c r="Q116">
        <f t="shared" si="10"/>
        <v>98.036393133800175</v>
      </c>
      <c r="R116">
        <f t="shared" si="10"/>
        <v>101.57638816213318</v>
      </c>
      <c r="S116">
        <f t="shared" si="10"/>
        <v>103.6866491231103</v>
      </c>
      <c r="T116">
        <f t="shared" si="10"/>
        <v>101.84176441586543</v>
      </c>
    </row>
    <row r="117" spans="2:21" x14ac:dyDescent="0.2">
      <c r="B117" t="s">
        <v>52</v>
      </c>
      <c r="C117">
        <v>100</v>
      </c>
      <c r="D117">
        <f t="shared" si="11"/>
        <v>105.75101253423394</v>
      </c>
      <c r="E117">
        <f t="shared" si="10"/>
        <v>114.85410583056468</v>
      </c>
      <c r="F117">
        <f t="shared" si="10"/>
        <v>112.75128771035301</v>
      </c>
      <c r="G117">
        <f t="shared" si="10"/>
        <v>111.66581790332586</v>
      </c>
      <c r="H117">
        <f t="shared" si="10"/>
        <v>110.58668058014216</v>
      </c>
      <c r="I117">
        <f t="shared" si="10"/>
        <v>110.82526456977489</v>
      </c>
      <c r="J117">
        <f t="shared" si="10"/>
        <v>111.42341450705658</v>
      </c>
      <c r="K117">
        <f t="shared" si="10"/>
        <v>107.79504534028182</v>
      </c>
      <c r="L117">
        <f t="shared" si="10"/>
        <v>106.05483071899604</v>
      </c>
      <c r="M117">
        <f t="shared" si="10"/>
        <v>107.68923851556396</v>
      </c>
      <c r="N117">
        <f t="shared" si="10"/>
        <v>111.14337488148018</v>
      </c>
      <c r="O117">
        <f t="shared" si="10"/>
        <v>103.33561395522382</v>
      </c>
      <c r="P117">
        <f t="shared" si="10"/>
        <v>97.1749016355555</v>
      </c>
      <c r="Q117">
        <f t="shared" si="10"/>
        <v>97.407269016987868</v>
      </c>
      <c r="R117">
        <f t="shared" si="10"/>
        <v>94.490437292699141</v>
      </c>
      <c r="S117">
        <f t="shared" si="10"/>
        <v>93.871242479591615</v>
      </c>
      <c r="T117">
        <f t="shared" si="10"/>
        <v>96.023967155055999</v>
      </c>
    </row>
    <row r="119" spans="2:21" x14ac:dyDescent="0.2">
      <c r="B119" s="19" t="s">
        <v>63</v>
      </c>
    </row>
    <row r="120" spans="2:21" x14ac:dyDescent="0.2">
      <c r="C120">
        <v>1995</v>
      </c>
      <c r="D120">
        <v>1996</v>
      </c>
      <c r="E120">
        <v>1997</v>
      </c>
      <c r="F120">
        <v>1998</v>
      </c>
      <c r="G120">
        <v>1999</v>
      </c>
      <c r="H120">
        <v>2000</v>
      </c>
      <c r="I120">
        <v>2001</v>
      </c>
      <c r="J120">
        <v>2002</v>
      </c>
      <c r="K120">
        <v>2003</v>
      </c>
      <c r="L120">
        <v>2004</v>
      </c>
      <c r="M120">
        <v>2005</v>
      </c>
      <c r="N120">
        <v>2006</v>
      </c>
      <c r="O120">
        <v>2007</v>
      </c>
      <c r="P120">
        <v>2008</v>
      </c>
      <c r="Q120">
        <v>2009</v>
      </c>
      <c r="R120">
        <v>2010</v>
      </c>
      <c r="S120">
        <v>2011</v>
      </c>
      <c r="T120">
        <v>2012</v>
      </c>
    </row>
    <row r="121" spans="2:21" x14ac:dyDescent="0.2">
      <c r="B121" t="s">
        <v>36</v>
      </c>
      <c r="C121">
        <v>100</v>
      </c>
      <c r="D121">
        <v>110.10471769800088</v>
      </c>
      <c r="E121">
        <v>115.01161049287664</v>
      </c>
      <c r="F121">
        <v>98.984521118450175</v>
      </c>
      <c r="G121">
        <v>99.299644798218068</v>
      </c>
      <c r="H121">
        <v>106.13010219315315</v>
      </c>
      <c r="I121">
        <v>105.24646506821639</v>
      </c>
      <c r="J121">
        <v>104.2610267707925</v>
      </c>
      <c r="K121">
        <v>98.321805879824169</v>
      </c>
      <c r="L121">
        <v>101.37997183145431</v>
      </c>
      <c r="M121">
        <v>111.4782912707548</v>
      </c>
      <c r="N121">
        <v>114.44340828234378</v>
      </c>
      <c r="O121">
        <v>115.36625974272165</v>
      </c>
      <c r="P121">
        <v>132.42111462644314</v>
      </c>
      <c r="Q121">
        <v>140.18913515461091</v>
      </c>
      <c r="R121">
        <v>165.435339244853</v>
      </c>
      <c r="S121">
        <v>178.86158243231696</v>
      </c>
      <c r="T121">
        <v>177.84774915096767</v>
      </c>
      <c r="U121">
        <f>RANK(T121,T$121:T$136)</f>
        <v>1</v>
      </c>
    </row>
    <row r="122" spans="2:21" x14ac:dyDescent="0.2">
      <c r="B122" t="s">
        <v>38</v>
      </c>
      <c r="C122">
        <v>100</v>
      </c>
      <c r="D122">
        <v>97.349328841977552</v>
      </c>
      <c r="E122">
        <v>94.037993190992836</v>
      </c>
      <c r="F122">
        <v>99.565038500136211</v>
      </c>
      <c r="G122">
        <v>99.721991972665307</v>
      </c>
      <c r="H122">
        <v>94.705424309886183</v>
      </c>
      <c r="I122">
        <v>100.30768704651265</v>
      </c>
      <c r="J122">
        <v>105.15846461892488</v>
      </c>
      <c r="K122">
        <v>108.20772569709567</v>
      </c>
      <c r="L122">
        <v>111.58162723996021</v>
      </c>
      <c r="M122">
        <v>112.48448626043168</v>
      </c>
      <c r="N122">
        <v>111.37617480950234</v>
      </c>
      <c r="O122">
        <v>117.26007128855368</v>
      </c>
      <c r="P122">
        <v>118.57208489273586</v>
      </c>
      <c r="Q122">
        <v>117.08047581611447</v>
      </c>
      <c r="R122">
        <v>110.21051642284094</v>
      </c>
      <c r="S122">
        <v>110.87425975726397</v>
      </c>
      <c r="T122">
        <v>108.62618803192048</v>
      </c>
      <c r="U122">
        <f t="shared" ref="U122:U136" si="13">RANK(T122,T$121:T$136)</f>
        <v>6</v>
      </c>
    </row>
    <row r="123" spans="2:21" x14ac:dyDescent="0.2">
      <c r="B123" t="s">
        <v>40</v>
      </c>
      <c r="C123">
        <v>100</v>
      </c>
      <c r="D123">
        <v>96.495014661136992</v>
      </c>
      <c r="E123">
        <v>91.839642149365901</v>
      </c>
      <c r="F123">
        <v>94.08134354211775</v>
      </c>
      <c r="G123">
        <v>92.688161950483902</v>
      </c>
      <c r="H123">
        <v>90.635321041654038</v>
      </c>
      <c r="I123">
        <v>92.570670193812433</v>
      </c>
      <c r="J123">
        <v>87.595051772031724</v>
      </c>
      <c r="K123">
        <v>88.461645676707434</v>
      </c>
      <c r="L123">
        <v>88.465322894304862</v>
      </c>
      <c r="M123">
        <v>88.465959661302335</v>
      </c>
      <c r="N123">
        <v>85.442879504375014</v>
      </c>
      <c r="O123">
        <v>86.996386689311706</v>
      </c>
      <c r="P123">
        <v>88.357508963632569</v>
      </c>
      <c r="Q123">
        <v>90.859378218460662</v>
      </c>
      <c r="R123">
        <v>87.165573765324638</v>
      </c>
      <c r="S123">
        <v>87.8556921160136</v>
      </c>
      <c r="T123">
        <v>87.008004390486903</v>
      </c>
      <c r="U123">
        <f t="shared" si="13"/>
        <v>14</v>
      </c>
    </row>
    <row r="124" spans="2:21" x14ac:dyDescent="0.2">
      <c r="B124" t="s">
        <v>41</v>
      </c>
      <c r="C124">
        <v>100</v>
      </c>
      <c r="D124">
        <v>103.42500182537509</v>
      </c>
      <c r="E124">
        <v>109.19241234908253</v>
      </c>
      <c r="F124">
        <v>110.18766054944766</v>
      </c>
      <c r="G124">
        <v>120.87527735059523</v>
      </c>
      <c r="H124">
        <v>133.38958552856806</v>
      </c>
      <c r="I124">
        <v>128.58407455050175</v>
      </c>
      <c r="J124">
        <v>120.59362523035568</v>
      </c>
      <c r="K124">
        <v>110.99973334137063</v>
      </c>
      <c r="L124">
        <v>108.23184042006082</v>
      </c>
      <c r="M124">
        <v>112.43846622604035</v>
      </c>
      <c r="N124">
        <v>108.55769133430415</v>
      </c>
      <c r="O124">
        <v>101.76343192462494</v>
      </c>
      <c r="P124">
        <v>98.297735266558462</v>
      </c>
      <c r="Q124">
        <v>90.921353500033675</v>
      </c>
      <c r="R124">
        <v>96.168984025012676</v>
      </c>
      <c r="S124">
        <v>97.34500854015792</v>
      </c>
      <c r="T124">
        <v>100.61153051789935</v>
      </c>
      <c r="U124">
        <f t="shared" si="13"/>
        <v>10</v>
      </c>
    </row>
    <row r="125" spans="2:21" x14ac:dyDescent="0.2">
      <c r="B125" t="s">
        <v>60</v>
      </c>
      <c r="C125">
        <v>100</v>
      </c>
      <c r="D125">
        <v>99.225511197476948</v>
      </c>
      <c r="E125">
        <v>92.67368684061114</v>
      </c>
      <c r="F125">
        <v>93.155541172925609</v>
      </c>
      <c r="G125">
        <v>101.07715411925327</v>
      </c>
      <c r="H125">
        <v>103.06008329405023</v>
      </c>
      <c r="I125">
        <v>109.014790402459</v>
      </c>
      <c r="J125">
        <v>110.68264067922202</v>
      </c>
      <c r="K125">
        <v>109.33907519251929</v>
      </c>
      <c r="L125">
        <v>106.49003244779729</v>
      </c>
      <c r="M125">
        <v>111.22184362687572</v>
      </c>
      <c r="N125">
        <v>112.52568444510491</v>
      </c>
      <c r="O125">
        <v>111.15408951346866</v>
      </c>
      <c r="P125">
        <v>116.47581772718092</v>
      </c>
      <c r="Q125">
        <v>115.32503274720496</v>
      </c>
      <c r="R125">
        <v>108.47979166021209</v>
      </c>
      <c r="S125">
        <v>106.6220931568805</v>
      </c>
      <c r="T125">
        <v>105.58345873977872</v>
      </c>
      <c r="U125">
        <f t="shared" si="13"/>
        <v>8</v>
      </c>
    </row>
    <row r="126" spans="2:21" x14ac:dyDescent="0.2">
      <c r="B126" t="s">
        <v>42</v>
      </c>
      <c r="C126">
        <v>100</v>
      </c>
      <c r="D126">
        <v>96.710654149469534</v>
      </c>
      <c r="E126">
        <v>95.615557165254558</v>
      </c>
      <c r="F126">
        <v>99.234328160323031</v>
      </c>
      <c r="G126">
        <v>94.27296834578803</v>
      </c>
      <c r="H126">
        <v>98.978020020297691</v>
      </c>
      <c r="I126">
        <v>98.562468863225689</v>
      </c>
      <c r="J126">
        <v>99.701116794708966</v>
      </c>
      <c r="K126">
        <v>98.368539396761904</v>
      </c>
      <c r="L126">
        <v>98.352746594025078</v>
      </c>
      <c r="M126">
        <v>97.975566474886904</v>
      </c>
      <c r="N126">
        <v>100.48773176868681</v>
      </c>
      <c r="O126">
        <v>104.7385018389988</v>
      </c>
      <c r="P126">
        <v>107.85320390404544</v>
      </c>
      <c r="Q126">
        <v>95.85066207635586</v>
      </c>
      <c r="R126">
        <v>90.106882568501874</v>
      </c>
      <c r="S126">
        <v>87.70840238550231</v>
      </c>
      <c r="T126">
        <v>85.171405082068858</v>
      </c>
      <c r="U126">
        <f t="shared" si="13"/>
        <v>15</v>
      </c>
    </row>
    <row r="127" spans="2:21" x14ac:dyDescent="0.2">
      <c r="B127" t="s">
        <v>44</v>
      </c>
      <c r="C127">
        <v>100</v>
      </c>
      <c r="D127">
        <v>97.376225444375137</v>
      </c>
      <c r="E127">
        <v>94.159228607117086</v>
      </c>
      <c r="F127">
        <v>98.40806171169173</v>
      </c>
      <c r="G127">
        <v>96.668105855607863</v>
      </c>
      <c r="H127">
        <v>92.78649900071072</v>
      </c>
      <c r="I127">
        <v>98.865344701761487</v>
      </c>
      <c r="J127">
        <v>103.02816469067831</v>
      </c>
      <c r="K127">
        <v>106.78488207253307</v>
      </c>
      <c r="L127">
        <v>108.76700932520376</v>
      </c>
      <c r="M127">
        <v>108.91478839288395</v>
      </c>
      <c r="N127">
        <v>112.287245295234</v>
      </c>
      <c r="O127">
        <v>116.41640235068789</v>
      </c>
      <c r="P127">
        <v>117.42853028147468</v>
      </c>
      <c r="Q127">
        <v>118.94297905284755</v>
      </c>
      <c r="R127">
        <v>117.64303478731719</v>
      </c>
      <c r="S127">
        <v>119.21195601245806</v>
      </c>
      <c r="T127">
        <v>118.76958227765965</v>
      </c>
      <c r="U127">
        <f t="shared" si="13"/>
        <v>4</v>
      </c>
    </row>
    <row r="128" spans="2:21" x14ac:dyDescent="0.2">
      <c r="B128" t="s">
        <v>45</v>
      </c>
      <c r="C128">
        <v>100</v>
      </c>
      <c r="D128">
        <v>94.329251732499259</v>
      </c>
      <c r="E128">
        <v>100.22852275512597</v>
      </c>
      <c r="F128">
        <v>100.07367522835948</v>
      </c>
      <c r="G128">
        <v>140.47691401774517</v>
      </c>
      <c r="H128">
        <v>152.53087454848313</v>
      </c>
      <c r="I128">
        <v>156.42413754106352</v>
      </c>
      <c r="J128">
        <v>147.98290273032018</v>
      </c>
      <c r="K128">
        <v>155.25936624124483</v>
      </c>
      <c r="L128">
        <v>173.71655406128525</v>
      </c>
      <c r="M128">
        <v>168.41202659360368</v>
      </c>
      <c r="N128">
        <v>163.27643765966627</v>
      </c>
      <c r="O128">
        <v>169.95082611867869</v>
      </c>
      <c r="P128">
        <v>182.27407958824716</v>
      </c>
      <c r="Q128">
        <v>171.17903160001399</v>
      </c>
      <c r="R128">
        <v>154.77178432414499</v>
      </c>
      <c r="S128">
        <v>151.29978251871162</v>
      </c>
      <c r="T128">
        <v>146.52865730086663</v>
      </c>
      <c r="U128">
        <f t="shared" si="13"/>
        <v>2</v>
      </c>
    </row>
    <row r="129" spans="1:21" x14ac:dyDescent="0.2">
      <c r="B129" t="s">
        <v>46</v>
      </c>
      <c r="C129">
        <v>100</v>
      </c>
      <c r="D129">
        <v>113.553651635837</v>
      </c>
      <c r="E129">
        <v>110.40956302680856</v>
      </c>
      <c r="F129">
        <v>108.19069669555539</v>
      </c>
      <c r="G129">
        <v>100.45208653491326</v>
      </c>
      <c r="H129">
        <v>96.304061287009716</v>
      </c>
      <c r="I129">
        <v>100.38051101789802</v>
      </c>
      <c r="J129">
        <v>99.074220143647722</v>
      </c>
      <c r="K129">
        <v>99.590164156614151</v>
      </c>
      <c r="L129">
        <v>98.950302214392266</v>
      </c>
      <c r="M129">
        <v>96.288613305515895</v>
      </c>
      <c r="N129">
        <v>96.338456681934005</v>
      </c>
      <c r="O129">
        <v>99.481750635312252</v>
      </c>
      <c r="P129">
        <v>96.858156799888775</v>
      </c>
      <c r="Q129">
        <v>93.026926911528363</v>
      </c>
      <c r="R129">
        <v>89.318606509588321</v>
      </c>
      <c r="S129">
        <v>89.767027273472024</v>
      </c>
      <c r="T129">
        <v>89.145526333238863</v>
      </c>
      <c r="U129">
        <f t="shared" si="13"/>
        <v>12</v>
      </c>
    </row>
    <row r="130" spans="1:21" x14ac:dyDescent="0.2">
      <c r="B130" t="s">
        <v>47</v>
      </c>
      <c r="C130">
        <v>100</v>
      </c>
      <c r="D130">
        <v>91.734708189472585</v>
      </c>
      <c r="E130">
        <v>92.772624087606843</v>
      </c>
      <c r="F130">
        <v>83.855817790114685</v>
      </c>
      <c r="G130">
        <v>87.345670666997293</v>
      </c>
      <c r="H130">
        <v>94.869761679320135</v>
      </c>
      <c r="I130">
        <v>82.210093674392155</v>
      </c>
      <c r="J130">
        <v>80.965622996477322</v>
      </c>
      <c r="K130">
        <v>78.397417929868311</v>
      </c>
      <c r="L130">
        <v>79.818468889901112</v>
      </c>
      <c r="M130">
        <v>78.418130247132439</v>
      </c>
      <c r="N130">
        <v>75.653143469746354</v>
      </c>
      <c r="O130">
        <v>72.467589997542689</v>
      </c>
      <c r="P130">
        <v>73.29876178117722</v>
      </c>
      <c r="Q130">
        <v>69.122717929585576</v>
      </c>
      <c r="R130">
        <v>78.80366558701229</v>
      </c>
      <c r="S130">
        <v>73.401461317294746</v>
      </c>
      <c r="T130">
        <v>74.402963446236342</v>
      </c>
      <c r="U130">
        <f t="shared" si="13"/>
        <v>16</v>
      </c>
    </row>
    <row r="131" spans="1:21" x14ac:dyDescent="0.2">
      <c r="B131" t="s">
        <v>48</v>
      </c>
      <c r="C131">
        <v>100</v>
      </c>
      <c r="D131">
        <v>96.946450574353861</v>
      </c>
      <c r="E131">
        <v>94.148264441816053</v>
      </c>
      <c r="F131">
        <v>96.212039932077317</v>
      </c>
      <c r="G131">
        <v>95.241498714716073</v>
      </c>
      <c r="H131">
        <v>93.360852138931435</v>
      </c>
      <c r="I131">
        <v>95.563674475243687</v>
      </c>
      <c r="J131">
        <v>95.0301922357705</v>
      </c>
      <c r="K131">
        <v>99.625878170517794</v>
      </c>
      <c r="L131">
        <v>98.93842797742326</v>
      </c>
      <c r="M131">
        <v>100.12229483655541</v>
      </c>
      <c r="N131">
        <v>100.1317291548101</v>
      </c>
      <c r="O131">
        <v>102.34519535525037</v>
      </c>
      <c r="P131">
        <v>104.79958312184658</v>
      </c>
      <c r="Q131">
        <v>106.15470684794121</v>
      </c>
      <c r="R131">
        <v>105.21321605430238</v>
      </c>
      <c r="S131">
        <v>104.77700700264114</v>
      </c>
      <c r="T131">
        <v>105.85643289895765</v>
      </c>
      <c r="U131">
        <f t="shared" si="13"/>
        <v>7</v>
      </c>
    </row>
    <row r="132" spans="1:21" x14ac:dyDescent="0.2">
      <c r="B132" t="s">
        <v>49</v>
      </c>
      <c r="C132">
        <v>100</v>
      </c>
      <c r="D132">
        <v>102.66823759763332</v>
      </c>
      <c r="E132">
        <v>98.956985737846964</v>
      </c>
      <c r="F132">
        <v>84.743796345750695</v>
      </c>
      <c r="G132">
        <v>88.364573827621712</v>
      </c>
      <c r="H132">
        <v>88.674811787731073</v>
      </c>
      <c r="I132">
        <v>93.110317650526341</v>
      </c>
      <c r="J132">
        <v>97.039902388403945</v>
      </c>
      <c r="K132">
        <v>98.057119664700394</v>
      </c>
      <c r="L132">
        <v>99.816072820099009</v>
      </c>
      <c r="M132">
        <v>98.318209383242475</v>
      </c>
      <c r="N132">
        <v>88.181530220926291</v>
      </c>
      <c r="O132">
        <v>91.760475025283171</v>
      </c>
      <c r="P132">
        <v>91.299079201917522</v>
      </c>
      <c r="Q132">
        <v>96.099170602734731</v>
      </c>
      <c r="R132">
        <v>104.13893823886833</v>
      </c>
      <c r="S132">
        <v>107.74933213116415</v>
      </c>
      <c r="T132">
        <v>110.4794490145006</v>
      </c>
      <c r="U132">
        <f t="shared" si="13"/>
        <v>5</v>
      </c>
    </row>
    <row r="133" spans="1:21" x14ac:dyDescent="0.2">
      <c r="B133" t="s">
        <v>50</v>
      </c>
      <c r="C133">
        <v>100</v>
      </c>
      <c r="D133">
        <v>106.55892951722609</v>
      </c>
      <c r="E133">
        <v>108.0186312378288</v>
      </c>
      <c r="F133">
        <v>114.02649145432588</v>
      </c>
      <c r="G133">
        <v>115.11533981565856</v>
      </c>
      <c r="H133">
        <v>111.49774544071028</v>
      </c>
      <c r="I133">
        <v>117.35225284453954</v>
      </c>
      <c r="J133">
        <v>121.18937616609024</v>
      </c>
      <c r="K133">
        <v>127.75414552432449</v>
      </c>
      <c r="L133">
        <v>125.48199981072101</v>
      </c>
      <c r="M133">
        <v>124.03028581128403</v>
      </c>
      <c r="N133">
        <v>124.56503136886073</v>
      </c>
      <c r="O133">
        <v>129.86714100616413</v>
      </c>
      <c r="P133">
        <v>128.16774784522318</v>
      </c>
      <c r="Q133">
        <v>133.36053180818533</v>
      </c>
      <c r="R133">
        <v>127.58673815826013</v>
      </c>
      <c r="S133">
        <v>131.11509325130473</v>
      </c>
      <c r="T133">
        <v>130.36825459335631</v>
      </c>
      <c r="U133">
        <f t="shared" si="13"/>
        <v>3</v>
      </c>
    </row>
    <row r="134" spans="1:21" x14ac:dyDescent="0.2">
      <c r="B134" t="s">
        <v>51</v>
      </c>
      <c r="C134">
        <v>100</v>
      </c>
      <c r="D134">
        <v>102.03080616113847</v>
      </c>
      <c r="E134">
        <v>100.66995972122194</v>
      </c>
      <c r="F134">
        <v>102.92594343517109</v>
      </c>
      <c r="G134">
        <v>102.87331385135643</v>
      </c>
      <c r="H134">
        <v>101.94021485496614</v>
      </c>
      <c r="I134">
        <v>96.251904663600499</v>
      </c>
      <c r="J134">
        <v>96.361469407432537</v>
      </c>
      <c r="K134">
        <v>99.852653058652521</v>
      </c>
      <c r="L134">
        <v>102.09514804686239</v>
      </c>
      <c r="M134">
        <v>102.03988000452686</v>
      </c>
      <c r="N134">
        <v>104.3989874874826</v>
      </c>
      <c r="O134">
        <v>106.5959003767786</v>
      </c>
      <c r="P134">
        <v>105.22494374269191</v>
      </c>
      <c r="Q134">
        <v>98.036393133800175</v>
      </c>
      <c r="R134">
        <v>101.57638816213318</v>
      </c>
      <c r="S134">
        <v>103.6866491231103</v>
      </c>
      <c r="T134">
        <v>101.84176441586543</v>
      </c>
      <c r="U134">
        <f t="shared" si="13"/>
        <v>9</v>
      </c>
    </row>
    <row r="135" spans="1:21" x14ac:dyDescent="0.2">
      <c r="B135" t="s">
        <v>52</v>
      </c>
      <c r="C135">
        <v>100</v>
      </c>
      <c r="D135">
        <v>105.75101253423394</v>
      </c>
      <c r="E135">
        <v>114.85410583056468</v>
      </c>
      <c r="F135">
        <v>112.75128771035301</v>
      </c>
      <c r="G135">
        <v>111.66581790332586</v>
      </c>
      <c r="H135">
        <v>110.58668058014216</v>
      </c>
      <c r="I135">
        <v>110.82526456977489</v>
      </c>
      <c r="J135">
        <v>111.42341450705658</v>
      </c>
      <c r="K135">
        <v>107.79504534028182</v>
      </c>
      <c r="L135">
        <v>106.05483071899604</v>
      </c>
      <c r="M135">
        <v>107.68923851556396</v>
      </c>
      <c r="N135">
        <v>111.14337488148018</v>
      </c>
      <c r="O135">
        <v>103.33561395522382</v>
      </c>
      <c r="P135">
        <v>97.1749016355555</v>
      </c>
      <c r="Q135">
        <v>97.407269016987868</v>
      </c>
      <c r="R135">
        <v>94.490437292699141</v>
      </c>
      <c r="S135">
        <v>93.871242479591615</v>
      </c>
      <c r="T135">
        <v>96.023967155055999</v>
      </c>
      <c r="U135">
        <f t="shared" si="13"/>
        <v>11</v>
      </c>
    </row>
    <row r="136" spans="1:21" s="14" customFormat="1" x14ac:dyDescent="0.2">
      <c r="B136" s="14" t="s">
        <v>43</v>
      </c>
      <c r="C136" s="14">
        <v>100</v>
      </c>
      <c r="D136" s="14">
        <v>98.399807549012024</v>
      </c>
      <c r="E136" s="14">
        <v>98.163402140091947</v>
      </c>
      <c r="F136" s="14">
        <v>102.91506948902583</v>
      </c>
      <c r="G136" s="14">
        <v>99.394341365709892</v>
      </c>
      <c r="H136" s="14">
        <v>94.242985019413453</v>
      </c>
      <c r="I136" s="14">
        <v>95.400648844454807</v>
      </c>
      <c r="J136" s="14">
        <v>95.853058435954992</v>
      </c>
      <c r="K136" s="14">
        <v>95.355690818098424</v>
      </c>
      <c r="L136" s="14">
        <v>92.698216742572114</v>
      </c>
      <c r="M136" s="14">
        <v>89.447219402981617</v>
      </c>
      <c r="N136" s="14">
        <v>87.398079544048869</v>
      </c>
      <c r="O136" s="14">
        <v>86.476765215718743</v>
      </c>
      <c r="P136" s="14">
        <v>86.390139645346906</v>
      </c>
      <c r="Q136" s="14">
        <v>95.521054478612086</v>
      </c>
      <c r="R136" s="14">
        <v>89.473198879738263</v>
      </c>
      <c r="S136" s="14">
        <v>89.698065750625346</v>
      </c>
      <c r="T136" s="14">
        <v>87.409056669063986</v>
      </c>
      <c r="U136">
        <f t="shared" si="13"/>
        <v>13</v>
      </c>
    </row>
    <row r="137" spans="1:21" x14ac:dyDescent="0.2">
      <c r="B137" t="s">
        <v>62</v>
      </c>
      <c r="C137">
        <v>100</v>
      </c>
      <c r="D137">
        <v>100</v>
      </c>
      <c r="E137">
        <v>100</v>
      </c>
      <c r="F137">
        <v>100</v>
      </c>
      <c r="G137">
        <v>100</v>
      </c>
      <c r="H137">
        <v>100</v>
      </c>
      <c r="I137">
        <v>100</v>
      </c>
      <c r="J137">
        <v>100</v>
      </c>
      <c r="K137">
        <v>100</v>
      </c>
      <c r="L137">
        <v>100</v>
      </c>
      <c r="M137">
        <v>100</v>
      </c>
      <c r="N137">
        <v>100</v>
      </c>
      <c r="O137">
        <v>100</v>
      </c>
      <c r="P137">
        <v>100</v>
      </c>
      <c r="Q137">
        <v>100</v>
      </c>
      <c r="R137">
        <v>100</v>
      </c>
      <c r="S137">
        <v>100</v>
      </c>
      <c r="T137">
        <v>100</v>
      </c>
    </row>
    <row r="138" spans="1:21" x14ac:dyDescent="0.2">
      <c r="B138" t="s">
        <v>61</v>
      </c>
      <c r="C138">
        <v>100</v>
      </c>
      <c r="D138">
        <f>MEDIAN(D121:D136)</f>
        <v>98.812659373244486</v>
      </c>
      <c r="E138">
        <f t="shared" ref="E138:T138" si="14">MEDIAN(E121:E136)</f>
        <v>98.560193938969462</v>
      </c>
      <c r="F138">
        <f t="shared" si="14"/>
        <v>99.399683330229621</v>
      </c>
      <c r="G138">
        <f t="shared" si="14"/>
        <v>99.558166669187599</v>
      </c>
      <c r="H138">
        <f t="shared" si="14"/>
        <v>97.641040653653704</v>
      </c>
      <c r="I138">
        <f t="shared" si="14"/>
        <v>99.586515874137064</v>
      </c>
      <c r="J138">
        <f t="shared" si="14"/>
        <v>101.36464074269364</v>
      </c>
      <c r="K138">
        <f t="shared" si="14"/>
        <v>99.73926561458515</v>
      </c>
      <c r="L138">
        <f t="shared" si="14"/>
        <v>101.73755993915836</v>
      </c>
      <c r="M138">
        <f t="shared" si="14"/>
        <v>104.86455926004541</v>
      </c>
      <c r="N138">
        <f t="shared" si="14"/>
        <v>106.47833941089337</v>
      </c>
      <c r="O138">
        <f t="shared" si="14"/>
        <v>104.03705789711131</v>
      </c>
      <c r="P138">
        <f t="shared" si="14"/>
        <v>105.01226343226924</v>
      </c>
      <c r="Q138">
        <f t="shared" si="14"/>
        <v>97.721831075394022</v>
      </c>
      <c r="R138">
        <f t="shared" si="14"/>
        <v>102.85766320050075</v>
      </c>
      <c r="S138">
        <f t="shared" si="14"/>
        <v>104.23182806287572</v>
      </c>
      <c r="T138">
        <f t="shared" si="14"/>
        <v>103.71261157782207</v>
      </c>
    </row>
    <row r="141" spans="1:21" x14ac:dyDescent="0.2">
      <c r="A141" s="17">
        <v>1996</v>
      </c>
      <c r="B141">
        <v>110.10471800000001</v>
      </c>
    </row>
    <row r="142" spans="1:21" x14ac:dyDescent="0.2">
      <c r="A142" s="18">
        <v>1996</v>
      </c>
      <c r="B142">
        <v>97.349328799999995</v>
      </c>
    </row>
    <row r="143" spans="1:21" x14ac:dyDescent="0.2">
      <c r="A143" s="18">
        <v>1996</v>
      </c>
      <c r="B143">
        <v>96.495014699999999</v>
      </c>
    </row>
    <row r="144" spans="1:21" x14ac:dyDescent="0.2">
      <c r="A144" s="18">
        <v>1996</v>
      </c>
      <c r="B144">
        <v>103.42500200000001</v>
      </c>
    </row>
    <row r="145" spans="1:2" x14ac:dyDescent="0.2">
      <c r="A145" s="18">
        <v>1996</v>
      </c>
      <c r="B145">
        <v>99.2255112</v>
      </c>
    </row>
    <row r="146" spans="1:2" x14ac:dyDescent="0.2">
      <c r="A146" s="18">
        <v>1996</v>
      </c>
      <c r="B146">
        <v>96.710654099999999</v>
      </c>
    </row>
    <row r="147" spans="1:2" x14ac:dyDescent="0.2">
      <c r="A147" s="18">
        <v>1996</v>
      </c>
      <c r="B147">
        <v>97.376225399999996</v>
      </c>
    </row>
    <row r="148" spans="1:2" x14ac:dyDescent="0.2">
      <c r="A148" s="18">
        <v>1996</v>
      </c>
      <c r="B148">
        <v>94.3292517</v>
      </c>
    </row>
    <row r="149" spans="1:2" x14ac:dyDescent="0.2">
      <c r="A149" s="18">
        <v>1996</v>
      </c>
      <c r="B149">
        <v>113.553652</v>
      </c>
    </row>
    <row r="150" spans="1:2" x14ac:dyDescent="0.2">
      <c r="A150" s="18">
        <v>1996</v>
      </c>
      <c r="B150">
        <v>91.7347082</v>
      </c>
    </row>
    <row r="151" spans="1:2" x14ac:dyDescent="0.2">
      <c r="A151" s="18">
        <v>1996</v>
      </c>
      <c r="B151">
        <v>96.946450600000006</v>
      </c>
    </row>
    <row r="152" spans="1:2" x14ac:dyDescent="0.2">
      <c r="A152" s="18">
        <v>1996</v>
      </c>
      <c r="B152">
        <v>102.668238</v>
      </c>
    </row>
    <row r="153" spans="1:2" x14ac:dyDescent="0.2">
      <c r="A153" s="18">
        <v>1996</v>
      </c>
      <c r="B153">
        <v>106.55893</v>
      </c>
    </row>
    <row r="154" spans="1:2" x14ac:dyDescent="0.2">
      <c r="A154" s="18">
        <v>1996</v>
      </c>
      <c r="B154">
        <v>102.030806</v>
      </c>
    </row>
    <row r="155" spans="1:2" x14ac:dyDescent="0.2">
      <c r="A155" s="18">
        <v>1996</v>
      </c>
      <c r="B155">
        <v>105.751013</v>
      </c>
    </row>
    <row r="156" spans="1:2" x14ac:dyDescent="0.2">
      <c r="A156" s="17">
        <v>1997</v>
      </c>
      <c r="B156">
        <v>115.01161</v>
      </c>
    </row>
    <row r="157" spans="1:2" x14ac:dyDescent="0.2">
      <c r="A157" s="18">
        <v>1997</v>
      </c>
      <c r="B157">
        <v>94.037993200000003</v>
      </c>
    </row>
    <row r="158" spans="1:2" x14ac:dyDescent="0.2">
      <c r="A158" s="18">
        <v>1997</v>
      </c>
      <c r="B158">
        <v>91.839642100000006</v>
      </c>
    </row>
    <row r="159" spans="1:2" x14ac:dyDescent="0.2">
      <c r="A159" s="18">
        <v>1997</v>
      </c>
      <c r="B159">
        <v>109.192412</v>
      </c>
    </row>
    <row r="160" spans="1:2" x14ac:dyDescent="0.2">
      <c r="A160" s="18">
        <v>1997</v>
      </c>
      <c r="B160">
        <v>92.673686799999999</v>
      </c>
    </row>
    <row r="161" spans="1:2" x14ac:dyDescent="0.2">
      <c r="A161" s="18">
        <v>1997</v>
      </c>
      <c r="B161">
        <v>95.615557199999998</v>
      </c>
    </row>
    <row r="162" spans="1:2" x14ac:dyDescent="0.2">
      <c r="A162" s="18">
        <v>1997</v>
      </c>
      <c r="B162">
        <v>94.159228600000006</v>
      </c>
    </row>
    <row r="163" spans="1:2" x14ac:dyDescent="0.2">
      <c r="A163" s="18">
        <v>1997</v>
      </c>
      <c r="B163">
        <v>100.228523</v>
      </c>
    </row>
    <row r="164" spans="1:2" x14ac:dyDescent="0.2">
      <c r="A164" s="18">
        <v>1997</v>
      </c>
      <c r="B164">
        <v>110.40956300000001</v>
      </c>
    </row>
    <row r="165" spans="1:2" x14ac:dyDescent="0.2">
      <c r="A165" s="18">
        <v>1997</v>
      </c>
      <c r="B165">
        <v>92.772624100000002</v>
      </c>
    </row>
    <row r="166" spans="1:2" x14ac:dyDescent="0.2">
      <c r="A166" s="18">
        <v>1997</v>
      </c>
      <c r="B166">
        <v>94.148264400000002</v>
      </c>
    </row>
    <row r="167" spans="1:2" x14ac:dyDescent="0.2">
      <c r="A167" s="18">
        <v>1997</v>
      </c>
      <c r="B167">
        <v>98.956985700000004</v>
      </c>
    </row>
    <row r="168" spans="1:2" x14ac:dyDescent="0.2">
      <c r="A168" s="18">
        <v>1997</v>
      </c>
      <c r="B168">
        <v>108.018631</v>
      </c>
    </row>
    <row r="169" spans="1:2" x14ac:dyDescent="0.2">
      <c r="A169" s="18">
        <v>1997</v>
      </c>
      <c r="B169">
        <v>100.66996</v>
      </c>
    </row>
    <row r="170" spans="1:2" x14ac:dyDescent="0.2">
      <c r="A170" s="18">
        <v>1997</v>
      </c>
      <c r="B170">
        <v>114.854106</v>
      </c>
    </row>
    <row r="171" spans="1:2" x14ac:dyDescent="0.2">
      <c r="A171" s="17">
        <v>1998</v>
      </c>
      <c r="B171">
        <v>98.984521099999995</v>
      </c>
    </row>
    <row r="172" spans="1:2" x14ac:dyDescent="0.2">
      <c r="A172" s="18">
        <v>1998</v>
      </c>
      <c r="B172">
        <v>99.5650385</v>
      </c>
    </row>
    <row r="173" spans="1:2" x14ac:dyDescent="0.2">
      <c r="A173" s="18">
        <v>1998</v>
      </c>
      <c r="B173">
        <v>94.081343500000003</v>
      </c>
    </row>
    <row r="174" spans="1:2" x14ac:dyDescent="0.2">
      <c r="A174" s="18">
        <v>1998</v>
      </c>
      <c r="B174">
        <v>110.18766100000001</v>
      </c>
    </row>
    <row r="175" spans="1:2" x14ac:dyDescent="0.2">
      <c r="A175" s="18">
        <v>1998</v>
      </c>
      <c r="B175">
        <v>93.155541200000002</v>
      </c>
    </row>
    <row r="176" spans="1:2" x14ac:dyDescent="0.2">
      <c r="A176" s="18">
        <v>1998</v>
      </c>
      <c r="B176">
        <v>99.234328199999993</v>
      </c>
    </row>
    <row r="177" spans="1:2" x14ac:dyDescent="0.2">
      <c r="A177" s="18">
        <v>1998</v>
      </c>
      <c r="B177">
        <v>98.408061700000005</v>
      </c>
    </row>
    <row r="178" spans="1:2" x14ac:dyDescent="0.2">
      <c r="A178" s="18">
        <v>1998</v>
      </c>
      <c r="B178">
        <v>100.07367499999999</v>
      </c>
    </row>
    <row r="179" spans="1:2" x14ac:dyDescent="0.2">
      <c r="A179" s="18">
        <v>1998</v>
      </c>
      <c r="B179">
        <v>108.190697</v>
      </c>
    </row>
    <row r="180" spans="1:2" x14ac:dyDescent="0.2">
      <c r="A180" s="18">
        <v>1998</v>
      </c>
      <c r="B180">
        <v>83.855817799999997</v>
      </c>
    </row>
    <row r="181" spans="1:2" x14ac:dyDescent="0.2">
      <c r="A181" s="18">
        <v>1998</v>
      </c>
      <c r="B181">
        <v>96.212039899999994</v>
      </c>
    </row>
    <row r="182" spans="1:2" x14ac:dyDescent="0.2">
      <c r="A182" s="18">
        <v>1998</v>
      </c>
      <c r="B182">
        <v>84.7437963</v>
      </c>
    </row>
    <row r="183" spans="1:2" x14ac:dyDescent="0.2">
      <c r="A183" s="18">
        <v>1998</v>
      </c>
      <c r="B183">
        <v>114.02649099999999</v>
      </c>
    </row>
    <row r="184" spans="1:2" x14ac:dyDescent="0.2">
      <c r="A184" s="18">
        <v>1998</v>
      </c>
      <c r="B184">
        <v>102.925943</v>
      </c>
    </row>
    <row r="185" spans="1:2" x14ac:dyDescent="0.2">
      <c r="A185" s="18">
        <v>1998</v>
      </c>
      <c r="B185">
        <v>112.751288</v>
      </c>
    </row>
    <row r="186" spans="1:2" x14ac:dyDescent="0.2">
      <c r="A186" s="17">
        <v>1999</v>
      </c>
      <c r="B186">
        <v>99.299644799999996</v>
      </c>
    </row>
    <row r="187" spans="1:2" x14ac:dyDescent="0.2">
      <c r="A187" s="18">
        <v>1999</v>
      </c>
      <c r="B187">
        <v>99.721992</v>
      </c>
    </row>
    <row r="188" spans="1:2" x14ac:dyDescent="0.2">
      <c r="A188" s="18">
        <v>1999</v>
      </c>
      <c r="B188">
        <v>92.688162000000005</v>
      </c>
    </row>
    <row r="189" spans="1:2" x14ac:dyDescent="0.2">
      <c r="A189" s="18">
        <v>1999</v>
      </c>
      <c r="B189">
        <v>120.875277</v>
      </c>
    </row>
    <row r="190" spans="1:2" x14ac:dyDescent="0.2">
      <c r="A190" s="18">
        <v>1999</v>
      </c>
      <c r="B190">
        <v>101.07715399999999</v>
      </c>
    </row>
    <row r="191" spans="1:2" x14ac:dyDescent="0.2">
      <c r="A191" s="18">
        <v>1999</v>
      </c>
      <c r="B191">
        <v>94.272968300000002</v>
      </c>
    </row>
    <row r="192" spans="1:2" x14ac:dyDescent="0.2">
      <c r="A192" s="18">
        <v>1999</v>
      </c>
      <c r="B192">
        <v>96.6681059</v>
      </c>
    </row>
    <row r="193" spans="1:2" x14ac:dyDescent="0.2">
      <c r="A193" s="18">
        <v>1999</v>
      </c>
      <c r="B193">
        <v>140.47691399999999</v>
      </c>
    </row>
    <row r="194" spans="1:2" x14ac:dyDescent="0.2">
      <c r="A194" s="18">
        <v>1999</v>
      </c>
      <c r="B194">
        <v>100.45208700000001</v>
      </c>
    </row>
    <row r="195" spans="1:2" x14ac:dyDescent="0.2">
      <c r="A195" s="18">
        <v>1999</v>
      </c>
      <c r="B195">
        <v>87.345670699999999</v>
      </c>
    </row>
    <row r="196" spans="1:2" x14ac:dyDescent="0.2">
      <c r="A196" s="18">
        <v>1999</v>
      </c>
      <c r="B196">
        <v>95.241498699999994</v>
      </c>
    </row>
    <row r="197" spans="1:2" x14ac:dyDescent="0.2">
      <c r="A197" s="18">
        <v>1999</v>
      </c>
      <c r="B197">
        <v>88.364573800000002</v>
      </c>
    </row>
    <row r="198" spans="1:2" x14ac:dyDescent="0.2">
      <c r="A198" s="18">
        <v>1999</v>
      </c>
      <c r="B198">
        <v>115.11534</v>
      </c>
    </row>
    <row r="199" spans="1:2" x14ac:dyDescent="0.2">
      <c r="A199" s="18">
        <v>1999</v>
      </c>
      <c r="B199">
        <v>102.87331399999999</v>
      </c>
    </row>
    <row r="200" spans="1:2" x14ac:dyDescent="0.2">
      <c r="A200" s="18">
        <v>1999</v>
      </c>
      <c r="B200">
        <v>111.665818</v>
      </c>
    </row>
    <row r="201" spans="1:2" x14ac:dyDescent="0.2">
      <c r="A201" s="17">
        <v>2000</v>
      </c>
      <c r="B201">
        <v>106.13010219315315</v>
      </c>
    </row>
    <row r="202" spans="1:2" x14ac:dyDescent="0.2">
      <c r="A202" s="18">
        <v>2000</v>
      </c>
      <c r="B202">
        <v>94.705424309886183</v>
      </c>
    </row>
    <row r="203" spans="1:2" x14ac:dyDescent="0.2">
      <c r="A203" s="18">
        <v>2000</v>
      </c>
      <c r="B203">
        <v>90.635321041654038</v>
      </c>
    </row>
    <row r="204" spans="1:2" x14ac:dyDescent="0.2">
      <c r="A204" s="18">
        <v>2000</v>
      </c>
      <c r="B204">
        <v>133.38958552856806</v>
      </c>
    </row>
    <row r="205" spans="1:2" x14ac:dyDescent="0.2">
      <c r="A205" s="18">
        <v>2000</v>
      </c>
      <c r="B205">
        <v>103.06008329405023</v>
      </c>
    </row>
    <row r="206" spans="1:2" x14ac:dyDescent="0.2">
      <c r="A206" s="18">
        <v>2000</v>
      </c>
      <c r="B206">
        <v>98.978020020297691</v>
      </c>
    </row>
    <row r="207" spans="1:2" x14ac:dyDescent="0.2">
      <c r="A207" s="18">
        <v>2000</v>
      </c>
      <c r="B207">
        <v>92.78649900071072</v>
      </c>
    </row>
    <row r="208" spans="1:2" x14ac:dyDescent="0.2">
      <c r="A208" s="18">
        <v>2000</v>
      </c>
      <c r="B208">
        <v>152.53087454848313</v>
      </c>
    </row>
    <row r="209" spans="1:2" x14ac:dyDescent="0.2">
      <c r="A209" s="18">
        <v>2000</v>
      </c>
      <c r="B209">
        <v>96.304061287009716</v>
      </c>
    </row>
    <row r="210" spans="1:2" x14ac:dyDescent="0.2">
      <c r="A210" s="18">
        <v>2000</v>
      </c>
      <c r="B210">
        <v>94.869761679320135</v>
      </c>
    </row>
    <row r="211" spans="1:2" x14ac:dyDescent="0.2">
      <c r="A211" s="18">
        <v>2000</v>
      </c>
      <c r="B211">
        <v>93.360852138931435</v>
      </c>
    </row>
    <row r="212" spans="1:2" x14ac:dyDescent="0.2">
      <c r="A212" s="18">
        <v>2000</v>
      </c>
      <c r="B212">
        <v>88.674811787731073</v>
      </c>
    </row>
    <row r="213" spans="1:2" x14ac:dyDescent="0.2">
      <c r="A213" s="18">
        <v>2000</v>
      </c>
      <c r="B213">
        <v>111.49774544071028</v>
      </c>
    </row>
    <row r="214" spans="1:2" x14ac:dyDescent="0.2">
      <c r="A214" s="18">
        <v>2000</v>
      </c>
      <c r="B214">
        <v>101.94021485496614</v>
      </c>
    </row>
    <row r="215" spans="1:2" x14ac:dyDescent="0.2">
      <c r="A215" s="18">
        <v>2000</v>
      </c>
      <c r="B215">
        <v>110.58668058014216</v>
      </c>
    </row>
    <row r="216" spans="1:2" x14ac:dyDescent="0.2">
      <c r="A216" s="17">
        <v>2001</v>
      </c>
      <c r="B216">
        <v>105.24646506821639</v>
      </c>
    </row>
    <row r="217" spans="1:2" x14ac:dyDescent="0.2">
      <c r="A217" s="18">
        <v>2001</v>
      </c>
      <c r="B217">
        <v>100.30768704651265</v>
      </c>
    </row>
    <row r="218" spans="1:2" x14ac:dyDescent="0.2">
      <c r="A218" s="18">
        <v>2001</v>
      </c>
      <c r="B218">
        <v>92.570670193812433</v>
      </c>
    </row>
    <row r="219" spans="1:2" x14ac:dyDescent="0.2">
      <c r="A219" s="18">
        <v>2001</v>
      </c>
      <c r="B219">
        <v>128.58407455050175</v>
      </c>
    </row>
    <row r="220" spans="1:2" x14ac:dyDescent="0.2">
      <c r="A220" s="18">
        <v>2001</v>
      </c>
      <c r="B220">
        <v>109.014790402459</v>
      </c>
    </row>
    <row r="221" spans="1:2" x14ac:dyDescent="0.2">
      <c r="A221" s="18">
        <v>2001</v>
      </c>
      <c r="B221">
        <v>98.562468863225689</v>
      </c>
    </row>
    <row r="222" spans="1:2" x14ac:dyDescent="0.2">
      <c r="A222" s="18">
        <v>2001</v>
      </c>
      <c r="B222">
        <v>98.865344701761487</v>
      </c>
    </row>
    <row r="223" spans="1:2" x14ac:dyDescent="0.2">
      <c r="A223" s="18">
        <v>2001</v>
      </c>
      <c r="B223">
        <v>156.42413754106352</v>
      </c>
    </row>
    <row r="224" spans="1:2" x14ac:dyDescent="0.2">
      <c r="A224" s="18">
        <v>2001</v>
      </c>
      <c r="B224">
        <v>100.38051101789802</v>
      </c>
    </row>
    <row r="225" spans="1:2" x14ac:dyDescent="0.2">
      <c r="A225" s="18">
        <v>2001</v>
      </c>
      <c r="B225">
        <v>82.210093674392155</v>
      </c>
    </row>
    <row r="226" spans="1:2" x14ac:dyDescent="0.2">
      <c r="A226" s="18">
        <v>2001</v>
      </c>
      <c r="B226">
        <v>95.563674475243687</v>
      </c>
    </row>
    <row r="227" spans="1:2" x14ac:dyDescent="0.2">
      <c r="A227" s="18">
        <v>2001</v>
      </c>
      <c r="B227">
        <v>93.110317650526341</v>
      </c>
    </row>
    <row r="228" spans="1:2" x14ac:dyDescent="0.2">
      <c r="A228" s="18">
        <v>2001</v>
      </c>
      <c r="B228">
        <v>117.35225284453954</v>
      </c>
    </row>
    <row r="229" spans="1:2" x14ac:dyDescent="0.2">
      <c r="A229" s="18">
        <v>2001</v>
      </c>
      <c r="B229">
        <v>96.251904663600499</v>
      </c>
    </row>
    <row r="230" spans="1:2" x14ac:dyDescent="0.2">
      <c r="A230" s="18">
        <v>2001</v>
      </c>
      <c r="B230">
        <v>110.82526456977489</v>
      </c>
    </row>
    <row r="231" spans="1:2" x14ac:dyDescent="0.2">
      <c r="A231" s="17">
        <v>2002</v>
      </c>
      <c r="B231">
        <v>104.2610267707925</v>
      </c>
    </row>
    <row r="232" spans="1:2" x14ac:dyDescent="0.2">
      <c r="A232" s="18">
        <v>2002</v>
      </c>
      <c r="B232">
        <v>105.15846461892488</v>
      </c>
    </row>
    <row r="233" spans="1:2" x14ac:dyDescent="0.2">
      <c r="A233" s="18">
        <v>2002</v>
      </c>
      <c r="B233">
        <v>87.595051772031724</v>
      </c>
    </row>
    <row r="234" spans="1:2" x14ac:dyDescent="0.2">
      <c r="A234" s="18">
        <v>2002</v>
      </c>
      <c r="B234">
        <v>120.59362523035568</v>
      </c>
    </row>
    <row r="235" spans="1:2" x14ac:dyDescent="0.2">
      <c r="A235" s="18">
        <v>2002</v>
      </c>
      <c r="B235">
        <v>110.68264067922202</v>
      </c>
    </row>
    <row r="236" spans="1:2" x14ac:dyDescent="0.2">
      <c r="A236" s="18">
        <v>2002</v>
      </c>
      <c r="B236">
        <v>99.701116794708966</v>
      </c>
    </row>
    <row r="237" spans="1:2" x14ac:dyDescent="0.2">
      <c r="A237" s="18">
        <v>2002</v>
      </c>
      <c r="B237">
        <v>103.02816469067831</v>
      </c>
    </row>
    <row r="238" spans="1:2" x14ac:dyDescent="0.2">
      <c r="A238" s="18">
        <v>2002</v>
      </c>
      <c r="B238">
        <v>147.98290273032018</v>
      </c>
    </row>
    <row r="239" spans="1:2" x14ac:dyDescent="0.2">
      <c r="A239" s="18">
        <v>2002</v>
      </c>
      <c r="B239">
        <v>99.074220143647722</v>
      </c>
    </row>
    <row r="240" spans="1:2" x14ac:dyDescent="0.2">
      <c r="A240" s="18">
        <v>2002</v>
      </c>
      <c r="B240">
        <v>80.965622996477322</v>
      </c>
    </row>
    <row r="241" spans="1:2" x14ac:dyDescent="0.2">
      <c r="A241" s="18">
        <v>2002</v>
      </c>
      <c r="B241">
        <v>95.0301922357705</v>
      </c>
    </row>
    <row r="242" spans="1:2" x14ac:dyDescent="0.2">
      <c r="A242" s="18">
        <v>2002</v>
      </c>
      <c r="B242">
        <v>97.039902388403945</v>
      </c>
    </row>
    <row r="243" spans="1:2" x14ac:dyDescent="0.2">
      <c r="A243" s="18">
        <v>2002</v>
      </c>
      <c r="B243">
        <v>121.18937616609024</v>
      </c>
    </row>
    <row r="244" spans="1:2" x14ac:dyDescent="0.2">
      <c r="A244" s="18">
        <v>2002</v>
      </c>
      <c r="B244">
        <v>96.361469407432537</v>
      </c>
    </row>
    <row r="245" spans="1:2" x14ac:dyDescent="0.2">
      <c r="A245" s="18">
        <v>2002</v>
      </c>
      <c r="B245">
        <v>111.42341450705658</v>
      </c>
    </row>
    <row r="246" spans="1:2" x14ac:dyDescent="0.2">
      <c r="A246" s="17">
        <v>2003</v>
      </c>
      <c r="B246">
        <v>98.321805879824169</v>
      </c>
    </row>
    <row r="247" spans="1:2" x14ac:dyDescent="0.2">
      <c r="A247" s="18">
        <v>2003</v>
      </c>
      <c r="B247">
        <v>108.20772569709567</v>
      </c>
    </row>
    <row r="248" spans="1:2" x14ac:dyDescent="0.2">
      <c r="A248" s="18">
        <v>2003</v>
      </c>
      <c r="B248">
        <v>88.461645676707434</v>
      </c>
    </row>
    <row r="249" spans="1:2" x14ac:dyDescent="0.2">
      <c r="A249" s="18">
        <v>2003</v>
      </c>
      <c r="B249">
        <v>110.99973334137063</v>
      </c>
    </row>
    <row r="250" spans="1:2" x14ac:dyDescent="0.2">
      <c r="A250" s="18">
        <v>2003</v>
      </c>
      <c r="B250">
        <v>109.33907519251929</v>
      </c>
    </row>
    <row r="251" spans="1:2" x14ac:dyDescent="0.2">
      <c r="A251" s="18">
        <v>2003</v>
      </c>
      <c r="B251">
        <v>98.368539396761904</v>
      </c>
    </row>
    <row r="252" spans="1:2" x14ac:dyDescent="0.2">
      <c r="A252" s="18">
        <v>2003</v>
      </c>
      <c r="B252">
        <v>106.78488207253307</v>
      </c>
    </row>
    <row r="253" spans="1:2" x14ac:dyDescent="0.2">
      <c r="A253" s="18">
        <v>2003</v>
      </c>
      <c r="B253">
        <v>155.25936624124483</v>
      </c>
    </row>
    <row r="254" spans="1:2" x14ac:dyDescent="0.2">
      <c r="A254" s="18">
        <v>2003</v>
      </c>
      <c r="B254">
        <v>99.590164156614151</v>
      </c>
    </row>
    <row r="255" spans="1:2" x14ac:dyDescent="0.2">
      <c r="A255" s="18">
        <v>2003</v>
      </c>
      <c r="B255">
        <v>78.397417929868311</v>
      </c>
    </row>
    <row r="256" spans="1:2" x14ac:dyDescent="0.2">
      <c r="A256" s="18">
        <v>2003</v>
      </c>
      <c r="B256">
        <v>99.625878170517794</v>
      </c>
    </row>
    <row r="257" spans="1:2" x14ac:dyDescent="0.2">
      <c r="A257" s="18">
        <v>2003</v>
      </c>
      <c r="B257">
        <v>98.057119664700394</v>
      </c>
    </row>
    <row r="258" spans="1:2" x14ac:dyDescent="0.2">
      <c r="A258" s="18">
        <v>2003</v>
      </c>
      <c r="B258">
        <v>127.75414552432449</v>
      </c>
    </row>
    <row r="259" spans="1:2" x14ac:dyDescent="0.2">
      <c r="A259" s="18">
        <v>2003</v>
      </c>
      <c r="B259">
        <v>99.852653058652521</v>
      </c>
    </row>
    <row r="260" spans="1:2" x14ac:dyDescent="0.2">
      <c r="A260" s="18">
        <v>2003</v>
      </c>
      <c r="B260">
        <v>107.79504534028182</v>
      </c>
    </row>
    <row r="261" spans="1:2" x14ac:dyDescent="0.2">
      <c r="A261" s="17">
        <v>2004</v>
      </c>
      <c r="B261">
        <v>101.37997183145431</v>
      </c>
    </row>
    <row r="262" spans="1:2" x14ac:dyDescent="0.2">
      <c r="A262" s="18">
        <v>2004</v>
      </c>
      <c r="B262">
        <v>111.58162723996021</v>
      </c>
    </row>
    <row r="263" spans="1:2" x14ac:dyDescent="0.2">
      <c r="A263" s="18">
        <v>2004</v>
      </c>
      <c r="B263">
        <v>88.465322894304862</v>
      </c>
    </row>
    <row r="264" spans="1:2" x14ac:dyDescent="0.2">
      <c r="A264" s="18">
        <v>2004</v>
      </c>
      <c r="B264">
        <v>108.23184042006082</v>
      </c>
    </row>
    <row r="265" spans="1:2" x14ac:dyDescent="0.2">
      <c r="A265" s="18">
        <v>2004</v>
      </c>
      <c r="B265">
        <v>106.49003244779729</v>
      </c>
    </row>
    <row r="266" spans="1:2" x14ac:dyDescent="0.2">
      <c r="A266" s="18">
        <v>2004</v>
      </c>
      <c r="B266">
        <v>98.352746594025078</v>
      </c>
    </row>
    <row r="267" spans="1:2" x14ac:dyDescent="0.2">
      <c r="A267" s="18">
        <v>2004</v>
      </c>
      <c r="B267">
        <v>108.76700932520376</v>
      </c>
    </row>
    <row r="268" spans="1:2" x14ac:dyDescent="0.2">
      <c r="A268" s="18">
        <v>2004</v>
      </c>
      <c r="B268">
        <v>173.71655406128525</v>
      </c>
    </row>
    <row r="269" spans="1:2" x14ac:dyDescent="0.2">
      <c r="A269" s="18">
        <v>2004</v>
      </c>
      <c r="B269">
        <v>98.950302214392266</v>
      </c>
    </row>
    <row r="270" spans="1:2" x14ac:dyDescent="0.2">
      <c r="A270" s="18">
        <v>2004</v>
      </c>
      <c r="B270">
        <v>79.818468889901112</v>
      </c>
    </row>
    <row r="271" spans="1:2" x14ac:dyDescent="0.2">
      <c r="A271" s="18">
        <v>2004</v>
      </c>
      <c r="B271">
        <v>98.93842797742326</v>
      </c>
    </row>
    <row r="272" spans="1:2" x14ac:dyDescent="0.2">
      <c r="A272" s="18">
        <v>2004</v>
      </c>
      <c r="B272">
        <v>99.816072820099009</v>
      </c>
    </row>
    <row r="273" spans="1:2" x14ac:dyDescent="0.2">
      <c r="A273" s="18">
        <v>2004</v>
      </c>
      <c r="B273">
        <v>125.48199981072101</v>
      </c>
    </row>
    <row r="274" spans="1:2" x14ac:dyDescent="0.2">
      <c r="A274" s="18">
        <v>2004</v>
      </c>
      <c r="B274">
        <v>102.09514804686239</v>
      </c>
    </row>
    <row r="275" spans="1:2" x14ac:dyDescent="0.2">
      <c r="A275" s="18">
        <v>2004</v>
      </c>
      <c r="B275">
        <v>106.05483071899604</v>
      </c>
    </row>
    <row r="276" spans="1:2" x14ac:dyDescent="0.2">
      <c r="A276" s="17">
        <v>2005</v>
      </c>
      <c r="B276">
        <v>111.4782912707548</v>
      </c>
    </row>
    <row r="277" spans="1:2" x14ac:dyDescent="0.2">
      <c r="A277" s="18">
        <v>2005</v>
      </c>
      <c r="B277">
        <v>112.48448626043168</v>
      </c>
    </row>
    <row r="278" spans="1:2" x14ac:dyDescent="0.2">
      <c r="A278" s="18">
        <v>2005</v>
      </c>
      <c r="B278">
        <v>88.465959661302335</v>
      </c>
    </row>
    <row r="279" spans="1:2" x14ac:dyDescent="0.2">
      <c r="A279" s="18">
        <v>2005</v>
      </c>
      <c r="B279">
        <v>112.43846622604035</v>
      </c>
    </row>
    <row r="280" spans="1:2" x14ac:dyDescent="0.2">
      <c r="A280" s="18">
        <v>2005</v>
      </c>
      <c r="B280">
        <v>111.22184362687572</v>
      </c>
    </row>
    <row r="281" spans="1:2" x14ac:dyDescent="0.2">
      <c r="A281" s="18">
        <v>2005</v>
      </c>
      <c r="B281">
        <v>97.975566474886904</v>
      </c>
    </row>
    <row r="282" spans="1:2" x14ac:dyDescent="0.2">
      <c r="A282" s="18">
        <v>2005</v>
      </c>
      <c r="B282">
        <v>108.91478839288395</v>
      </c>
    </row>
    <row r="283" spans="1:2" x14ac:dyDescent="0.2">
      <c r="A283" s="18">
        <v>2005</v>
      </c>
      <c r="B283">
        <v>168.41202659360368</v>
      </c>
    </row>
    <row r="284" spans="1:2" x14ac:dyDescent="0.2">
      <c r="A284" s="18">
        <v>2005</v>
      </c>
      <c r="B284">
        <v>96.288613305515895</v>
      </c>
    </row>
    <row r="285" spans="1:2" x14ac:dyDescent="0.2">
      <c r="A285" s="18">
        <v>2005</v>
      </c>
      <c r="B285">
        <v>78.418130247132439</v>
      </c>
    </row>
    <row r="286" spans="1:2" x14ac:dyDescent="0.2">
      <c r="A286" s="18">
        <v>2005</v>
      </c>
      <c r="B286">
        <v>100.12229483655541</v>
      </c>
    </row>
    <row r="287" spans="1:2" x14ac:dyDescent="0.2">
      <c r="A287" s="18">
        <v>2005</v>
      </c>
      <c r="B287">
        <v>98.318209383242475</v>
      </c>
    </row>
    <row r="288" spans="1:2" x14ac:dyDescent="0.2">
      <c r="A288" s="18">
        <v>2005</v>
      </c>
      <c r="B288">
        <v>124.03028581128403</v>
      </c>
    </row>
    <row r="289" spans="1:2" x14ac:dyDescent="0.2">
      <c r="A289" s="18">
        <v>2005</v>
      </c>
      <c r="B289">
        <v>102.03988000452686</v>
      </c>
    </row>
    <row r="290" spans="1:2" x14ac:dyDescent="0.2">
      <c r="A290" s="18">
        <v>2005</v>
      </c>
      <c r="B290">
        <v>107.68923851556396</v>
      </c>
    </row>
    <row r="291" spans="1:2" x14ac:dyDescent="0.2">
      <c r="A291" s="17">
        <v>2006</v>
      </c>
      <c r="B291">
        <v>114.44340828234378</v>
      </c>
    </row>
    <row r="292" spans="1:2" x14ac:dyDescent="0.2">
      <c r="A292" s="18">
        <v>2006</v>
      </c>
      <c r="B292">
        <v>111.37617480950234</v>
      </c>
    </row>
    <row r="293" spans="1:2" x14ac:dyDescent="0.2">
      <c r="A293" s="18">
        <v>2006</v>
      </c>
      <c r="B293">
        <v>85.442879504375014</v>
      </c>
    </row>
    <row r="294" spans="1:2" x14ac:dyDescent="0.2">
      <c r="A294" s="18">
        <v>2006</v>
      </c>
      <c r="B294">
        <v>108.55769133430415</v>
      </c>
    </row>
    <row r="295" spans="1:2" x14ac:dyDescent="0.2">
      <c r="A295" s="18">
        <v>2006</v>
      </c>
      <c r="B295">
        <v>112.52568444510491</v>
      </c>
    </row>
    <row r="296" spans="1:2" x14ac:dyDescent="0.2">
      <c r="A296" s="18">
        <v>2006</v>
      </c>
      <c r="B296">
        <v>100.48773176868681</v>
      </c>
    </row>
    <row r="297" spans="1:2" x14ac:dyDescent="0.2">
      <c r="A297" s="18">
        <v>2006</v>
      </c>
      <c r="B297">
        <v>112.287245295234</v>
      </c>
    </row>
    <row r="298" spans="1:2" x14ac:dyDescent="0.2">
      <c r="A298" s="18">
        <v>2006</v>
      </c>
      <c r="B298">
        <v>163.27643765966627</v>
      </c>
    </row>
    <row r="299" spans="1:2" x14ac:dyDescent="0.2">
      <c r="A299" s="18">
        <v>2006</v>
      </c>
      <c r="B299">
        <v>96.338456681934005</v>
      </c>
    </row>
    <row r="300" spans="1:2" x14ac:dyDescent="0.2">
      <c r="A300" s="18">
        <v>2006</v>
      </c>
      <c r="B300">
        <v>75.653143469746354</v>
      </c>
    </row>
    <row r="301" spans="1:2" x14ac:dyDescent="0.2">
      <c r="A301" s="18">
        <v>2006</v>
      </c>
      <c r="B301">
        <v>100.1317291548101</v>
      </c>
    </row>
    <row r="302" spans="1:2" x14ac:dyDescent="0.2">
      <c r="A302" s="18">
        <v>2006</v>
      </c>
      <c r="B302">
        <v>88.181530220926291</v>
      </c>
    </row>
    <row r="303" spans="1:2" x14ac:dyDescent="0.2">
      <c r="A303" s="18">
        <v>2006</v>
      </c>
      <c r="B303">
        <v>124.56503136886073</v>
      </c>
    </row>
    <row r="304" spans="1:2" x14ac:dyDescent="0.2">
      <c r="A304" s="18">
        <v>2006</v>
      </c>
      <c r="B304">
        <v>104.3989874874826</v>
      </c>
    </row>
    <row r="305" spans="1:2" x14ac:dyDescent="0.2">
      <c r="A305" s="18">
        <v>2006</v>
      </c>
      <c r="B305">
        <v>111.14337488148018</v>
      </c>
    </row>
    <row r="306" spans="1:2" x14ac:dyDescent="0.2">
      <c r="A306" s="17">
        <v>2007</v>
      </c>
      <c r="B306">
        <v>115.36625974272165</v>
      </c>
    </row>
    <row r="307" spans="1:2" x14ac:dyDescent="0.2">
      <c r="A307" s="18">
        <v>2007</v>
      </c>
      <c r="B307">
        <v>117.26007128855368</v>
      </c>
    </row>
    <row r="308" spans="1:2" x14ac:dyDescent="0.2">
      <c r="A308" s="18">
        <v>2007</v>
      </c>
      <c r="B308">
        <v>86.996386689311706</v>
      </c>
    </row>
    <row r="309" spans="1:2" x14ac:dyDescent="0.2">
      <c r="A309" s="18">
        <v>2007</v>
      </c>
      <c r="B309">
        <v>101.76343192462494</v>
      </c>
    </row>
    <row r="310" spans="1:2" x14ac:dyDescent="0.2">
      <c r="A310" s="18">
        <v>2007</v>
      </c>
      <c r="B310">
        <v>111.15408951346866</v>
      </c>
    </row>
    <row r="311" spans="1:2" x14ac:dyDescent="0.2">
      <c r="A311" s="18">
        <v>2007</v>
      </c>
      <c r="B311">
        <v>104.7385018389988</v>
      </c>
    </row>
    <row r="312" spans="1:2" x14ac:dyDescent="0.2">
      <c r="A312" s="18">
        <v>2007</v>
      </c>
      <c r="B312">
        <v>116.41640235068789</v>
      </c>
    </row>
    <row r="313" spans="1:2" x14ac:dyDescent="0.2">
      <c r="A313" s="18">
        <v>2007</v>
      </c>
      <c r="B313">
        <v>169.95082611867869</v>
      </c>
    </row>
    <row r="314" spans="1:2" x14ac:dyDescent="0.2">
      <c r="A314" s="18">
        <v>2007</v>
      </c>
      <c r="B314">
        <v>99.481750635312252</v>
      </c>
    </row>
    <row r="315" spans="1:2" x14ac:dyDescent="0.2">
      <c r="A315" s="18">
        <v>2007</v>
      </c>
      <c r="B315">
        <v>72.467589997542689</v>
      </c>
    </row>
    <row r="316" spans="1:2" x14ac:dyDescent="0.2">
      <c r="A316" s="18">
        <v>2007</v>
      </c>
      <c r="B316">
        <v>102.34519535525037</v>
      </c>
    </row>
    <row r="317" spans="1:2" x14ac:dyDescent="0.2">
      <c r="A317" s="18">
        <v>2007</v>
      </c>
      <c r="B317">
        <v>91.760475025283171</v>
      </c>
    </row>
    <row r="318" spans="1:2" x14ac:dyDescent="0.2">
      <c r="A318" s="18">
        <v>2007</v>
      </c>
      <c r="B318">
        <v>129.86714100616413</v>
      </c>
    </row>
    <row r="319" spans="1:2" x14ac:dyDescent="0.2">
      <c r="A319" s="18">
        <v>2007</v>
      </c>
      <c r="B319">
        <v>106.5959003767786</v>
      </c>
    </row>
    <row r="320" spans="1:2" x14ac:dyDescent="0.2">
      <c r="A320" s="18">
        <v>2007</v>
      </c>
      <c r="B320">
        <v>103.33561395522382</v>
      </c>
    </row>
    <row r="321" spans="1:2" x14ac:dyDescent="0.2">
      <c r="A321" s="17">
        <v>2008</v>
      </c>
      <c r="B321">
        <v>132.42111462644314</v>
      </c>
    </row>
    <row r="322" spans="1:2" x14ac:dyDescent="0.2">
      <c r="A322" s="18">
        <v>2008</v>
      </c>
      <c r="B322">
        <v>118.57208489273586</v>
      </c>
    </row>
    <row r="323" spans="1:2" x14ac:dyDescent="0.2">
      <c r="A323" s="18">
        <v>2008</v>
      </c>
      <c r="B323">
        <v>88.357508963632569</v>
      </c>
    </row>
    <row r="324" spans="1:2" x14ac:dyDescent="0.2">
      <c r="A324" s="18">
        <v>2008</v>
      </c>
      <c r="B324">
        <v>98.297735266558462</v>
      </c>
    </row>
    <row r="325" spans="1:2" x14ac:dyDescent="0.2">
      <c r="A325" s="18">
        <v>2008</v>
      </c>
      <c r="B325">
        <v>116.47581772718092</v>
      </c>
    </row>
    <row r="326" spans="1:2" x14ac:dyDescent="0.2">
      <c r="A326" s="18">
        <v>2008</v>
      </c>
      <c r="B326">
        <v>107.85320390404544</v>
      </c>
    </row>
    <row r="327" spans="1:2" x14ac:dyDescent="0.2">
      <c r="A327" s="18">
        <v>2008</v>
      </c>
      <c r="B327">
        <v>117.42853028147468</v>
      </c>
    </row>
    <row r="328" spans="1:2" x14ac:dyDescent="0.2">
      <c r="A328" s="18">
        <v>2008</v>
      </c>
      <c r="B328">
        <v>182.27407958824716</v>
      </c>
    </row>
    <row r="329" spans="1:2" x14ac:dyDescent="0.2">
      <c r="A329" s="18">
        <v>2008</v>
      </c>
      <c r="B329">
        <v>96.858156799888775</v>
      </c>
    </row>
    <row r="330" spans="1:2" x14ac:dyDescent="0.2">
      <c r="A330" s="18">
        <v>2008</v>
      </c>
      <c r="B330">
        <v>73.29876178117722</v>
      </c>
    </row>
    <row r="331" spans="1:2" x14ac:dyDescent="0.2">
      <c r="A331" s="18">
        <v>2008</v>
      </c>
      <c r="B331">
        <v>104.79958312184658</v>
      </c>
    </row>
    <row r="332" spans="1:2" x14ac:dyDescent="0.2">
      <c r="A332" s="18">
        <v>2008</v>
      </c>
      <c r="B332">
        <v>91.299079201917522</v>
      </c>
    </row>
    <row r="333" spans="1:2" x14ac:dyDescent="0.2">
      <c r="A333" s="18">
        <v>2008</v>
      </c>
      <c r="B333">
        <v>128.16774784522318</v>
      </c>
    </row>
    <row r="334" spans="1:2" x14ac:dyDescent="0.2">
      <c r="A334" s="18">
        <v>2008</v>
      </c>
      <c r="B334">
        <v>105.22494374269191</v>
      </c>
    </row>
    <row r="335" spans="1:2" x14ac:dyDescent="0.2">
      <c r="A335" s="18">
        <v>2008</v>
      </c>
      <c r="B335">
        <v>97.1749016355555</v>
      </c>
    </row>
    <row r="336" spans="1:2" x14ac:dyDescent="0.2">
      <c r="A336" s="17">
        <v>2009</v>
      </c>
      <c r="B336">
        <v>140.18913515461091</v>
      </c>
    </row>
    <row r="337" spans="1:2" x14ac:dyDescent="0.2">
      <c r="A337" s="18">
        <v>2009</v>
      </c>
      <c r="B337">
        <v>117.08047581611447</v>
      </c>
    </row>
    <row r="338" spans="1:2" x14ac:dyDescent="0.2">
      <c r="A338" s="18">
        <v>2009</v>
      </c>
      <c r="B338">
        <v>90.859378218460662</v>
      </c>
    </row>
    <row r="339" spans="1:2" x14ac:dyDescent="0.2">
      <c r="A339" s="18">
        <v>2009</v>
      </c>
      <c r="B339">
        <v>90.921353500033675</v>
      </c>
    </row>
    <row r="340" spans="1:2" x14ac:dyDescent="0.2">
      <c r="A340" s="18">
        <v>2009</v>
      </c>
      <c r="B340">
        <v>115.32503274720496</v>
      </c>
    </row>
    <row r="341" spans="1:2" x14ac:dyDescent="0.2">
      <c r="A341" s="18">
        <v>2009</v>
      </c>
      <c r="B341">
        <v>95.85066207635586</v>
      </c>
    </row>
    <row r="342" spans="1:2" x14ac:dyDescent="0.2">
      <c r="A342" s="18">
        <v>2009</v>
      </c>
      <c r="B342">
        <v>118.94297905284755</v>
      </c>
    </row>
    <row r="343" spans="1:2" x14ac:dyDescent="0.2">
      <c r="A343" s="18">
        <v>2009</v>
      </c>
      <c r="B343">
        <v>171.17903160001399</v>
      </c>
    </row>
    <row r="344" spans="1:2" x14ac:dyDescent="0.2">
      <c r="A344" s="18">
        <v>2009</v>
      </c>
      <c r="B344">
        <v>93.026926911528363</v>
      </c>
    </row>
    <row r="345" spans="1:2" x14ac:dyDescent="0.2">
      <c r="A345" s="18">
        <v>2009</v>
      </c>
      <c r="B345">
        <v>69.122717929585576</v>
      </c>
    </row>
    <row r="346" spans="1:2" x14ac:dyDescent="0.2">
      <c r="A346" s="18">
        <v>2009</v>
      </c>
      <c r="B346">
        <v>106.15470684794121</v>
      </c>
    </row>
    <row r="347" spans="1:2" x14ac:dyDescent="0.2">
      <c r="A347" s="18">
        <v>2009</v>
      </c>
      <c r="B347">
        <v>96.099170602734731</v>
      </c>
    </row>
    <row r="348" spans="1:2" x14ac:dyDescent="0.2">
      <c r="A348" s="18">
        <v>2009</v>
      </c>
      <c r="B348">
        <v>133.36053180818533</v>
      </c>
    </row>
    <row r="349" spans="1:2" x14ac:dyDescent="0.2">
      <c r="A349" s="18">
        <v>2009</v>
      </c>
      <c r="B349">
        <v>98.036393133800175</v>
      </c>
    </row>
    <row r="350" spans="1:2" x14ac:dyDescent="0.2">
      <c r="A350" s="18">
        <v>2009</v>
      </c>
      <c r="B350">
        <v>97.407269016987868</v>
      </c>
    </row>
    <row r="351" spans="1:2" x14ac:dyDescent="0.2">
      <c r="A351" s="17">
        <v>2010</v>
      </c>
      <c r="B351">
        <v>165.435339244853</v>
      </c>
    </row>
    <row r="352" spans="1:2" x14ac:dyDescent="0.2">
      <c r="A352" s="18">
        <v>2010</v>
      </c>
      <c r="B352">
        <v>110.21051642284094</v>
      </c>
    </row>
    <row r="353" spans="1:2" x14ac:dyDescent="0.2">
      <c r="A353" s="18">
        <v>2010</v>
      </c>
      <c r="B353">
        <v>87.165573765324638</v>
      </c>
    </row>
    <row r="354" spans="1:2" x14ac:dyDescent="0.2">
      <c r="A354" s="18">
        <v>2010</v>
      </c>
      <c r="B354">
        <v>96.168984025012676</v>
      </c>
    </row>
    <row r="355" spans="1:2" x14ac:dyDescent="0.2">
      <c r="A355" s="18">
        <v>2010</v>
      </c>
      <c r="B355">
        <v>108.47979166021209</v>
      </c>
    </row>
    <row r="356" spans="1:2" x14ac:dyDescent="0.2">
      <c r="A356" s="18">
        <v>2010</v>
      </c>
      <c r="B356">
        <v>90.106882568501874</v>
      </c>
    </row>
    <row r="357" spans="1:2" x14ac:dyDescent="0.2">
      <c r="A357" s="18">
        <v>2010</v>
      </c>
      <c r="B357">
        <v>117.64303478731719</v>
      </c>
    </row>
    <row r="358" spans="1:2" x14ac:dyDescent="0.2">
      <c r="A358" s="18">
        <v>2010</v>
      </c>
      <c r="B358">
        <v>154.77178432414499</v>
      </c>
    </row>
    <row r="359" spans="1:2" x14ac:dyDescent="0.2">
      <c r="A359" s="18">
        <v>2010</v>
      </c>
      <c r="B359">
        <v>89.318606509588321</v>
      </c>
    </row>
    <row r="360" spans="1:2" x14ac:dyDescent="0.2">
      <c r="A360" s="18">
        <v>2010</v>
      </c>
      <c r="B360">
        <v>78.80366558701229</v>
      </c>
    </row>
    <row r="361" spans="1:2" x14ac:dyDescent="0.2">
      <c r="A361" s="18">
        <v>2010</v>
      </c>
      <c r="B361">
        <v>105.21321605430238</v>
      </c>
    </row>
    <row r="362" spans="1:2" x14ac:dyDescent="0.2">
      <c r="A362" s="18">
        <v>2010</v>
      </c>
      <c r="B362">
        <v>104.13893823886833</v>
      </c>
    </row>
    <row r="363" spans="1:2" x14ac:dyDescent="0.2">
      <c r="A363" s="18">
        <v>2010</v>
      </c>
      <c r="B363">
        <v>127.58673815826013</v>
      </c>
    </row>
    <row r="364" spans="1:2" x14ac:dyDescent="0.2">
      <c r="A364" s="18">
        <v>2010</v>
      </c>
      <c r="B364">
        <v>101.57638816213318</v>
      </c>
    </row>
    <row r="365" spans="1:2" x14ac:dyDescent="0.2">
      <c r="A365" s="18">
        <v>2010</v>
      </c>
      <c r="B365">
        <v>94.490437292699141</v>
      </c>
    </row>
    <row r="366" spans="1:2" x14ac:dyDescent="0.2">
      <c r="A366" s="17">
        <v>2011</v>
      </c>
      <c r="B366">
        <v>178.86158243231696</v>
      </c>
    </row>
    <row r="367" spans="1:2" x14ac:dyDescent="0.2">
      <c r="A367" s="18">
        <v>2011</v>
      </c>
      <c r="B367">
        <v>110.87425975726397</v>
      </c>
    </row>
    <row r="368" spans="1:2" x14ac:dyDescent="0.2">
      <c r="A368" s="18">
        <v>2011</v>
      </c>
      <c r="B368">
        <v>87.8556921160136</v>
      </c>
    </row>
    <row r="369" spans="1:2" x14ac:dyDescent="0.2">
      <c r="A369" s="18">
        <v>2011</v>
      </c>
      <c r="B369">
        <v>97.34500854015792</v>
      </c>
    </row>
    <row r="370" spans="1:2" x14ac:dyDescent="0.2">
      <c r="A370" s="18">
        <v>2011</v>
      </c>
      <c r="B370">
        <v>106.6220931568805</v>
      </c>
    </row>
    <row r="371" spans="1:2" x14ac:dyDescent="0.2">
      <c r="A371" s="18">
        <v>2011</v>
      </c>
      <c r="B371">
        <v>87.70840238550231</v>
      </c>
    </row>
    <row r="372" spans="1:2" x14ac:dyDescent="0.2">
      <c r="A372" s="18">
        <v>2011</v>
      </c>
      <c r="B372">
        <v>119.21195601245806</v>
      </c>
    </row>
    <row r="373" spans="1:2" x14ac:dyDescent="0.2">
      <c r="A373" s="18">
        <v>2011</v>
      </c>
      <c r="B373">
        <v>151.29978251871162</v>
      </c>
    </row>
    <row r="374" spans="1:2" x14ac:dyDescent="0.2">
      <c r="A374" s="18">
        <v>2011</v>
      </c>
      <c r="B374">
        <v>89.767027273472024</v>
      </c>
    </row>
    <row r="375" spans="1:2" x14ac:dyDescent="0.2">
      <c r="A375" s="18">
        <v>2011</v>
      </c>
      <c r="B375">
        <v>73.401461317294746</v>
      </c>
    </row>
    <row r="376" spans="1:2" x14ac:dyDescent="0.2">
      <c r="A376" s="18">
        <v>2011</v>
      </c>
      <c r="B376">
        <v>104.77700700264114</v>
      </c>
    </row>
    <row r="377" spans="1:2" x14ac:dyDescent="0.2">
      <c r="A377" s="18">
        <v>2011</v>
      </c>
      <c r="B377">
        <v>107.74933213116415</v>
      </c>
    </row>
    <row r="378" spans="1:2" x14ac:dyDescent="0.2">
      <c r="A378" s="18">
        <v>2011</v>
      </c>
      <c r="B378">
        <v>131.11509325130473</v>
      </c>
    </row>
    <row r="379" spans="1:2" x14ac:dyDescent="0.2">
      <c r="A379" s="18">
        <v>2011</v>
      </c>
      <c r="B379">
        <v>103.6866491231103</v>
      </c>
    </row>
    <row r="380" spans="1:2" x14ac:dyDescent="0.2">
      <c r="A380" s="18">
        <v>2011</v>
      </c>
      <c r="B380">
        <v>93.871242479591615</v>
      </c>
    </row>
    <row r="381" spans="1:2" x14ac:dyDescent="0.2">
      <c r="A381" s="17">
        <v>2012</v>
      </c>
      <c r="B381">
        <v>177.84774915096767</v>
      </c>
    </row>
    <row r="382" spans="1:2" x14ac:dyDescent="0.2">
      <c r="A382" s="17">
        <v>2012</v>
      </c>
      <c r="B382">
        <v>108.62618803192048</v>
      </c>
    </row>
    <row r="383" spans="1:2" x14ac:dyDescent="0.2">
      <c r="A383" s="17">
        <v>2012</v>
      </c>
      <c r="B383">
        <v>87.008004390486903</v>
      </c>
    </row>
    <row r="384" spans="1:2" x14ac:dyDescent="0.2">
      <c r="A384" s="17">
        <v>2012</v>
      </c>
      <c r="B384">
        <v>100.61153051789935</v>
      </c>
    </row>
    <row r="385" spans="1:2" x14ac:dyDescent="0.2">
      <c r="A385" s="17">
        <v>2012</v>
      </c>
      <c r="B385">
        <v>105.58345873977872</v>
      </c>
    </row>
    <row r="386" spans="1:2" x14ac:dyDescent="0.2">
      <c r="A386" s="17">
        <v>2012</v>
      </c>
      <c r="B386">
        <v>85.171405082068858</v>
      </c>
    </row>
    <row r="387" spans="1:2" x14ac:dyDescent="0.2">
      <c r="A387" s="17">
        <v>2012</v>
      </c>
      <c r="B387">
        <v>118.76958227765965</v>
      </c>
    </row>
    <row r="388" spans="1:2" x14ac:dyDescent="0.2">
      <c r="A388" s="17">
        <v>2012</v>
      </c>
      <c r="B388">
        <v>146.52865730086663</v>
      </c>
    </row>
    <row r="389" spans="1:2" x14ac:dyDescent="0.2">
      <c r="A389" s="17">
        <v>2012</v>
      </c>
      <c r="B389">
        <v>89.145526333238863</v>
      </c>
    </row>
    <row r="390" spans="1:2" x14ac:dyDescent="0.2">
      <c r="A390" s="17">
        <v>2012</v>
      </c>
      <c r="B390">
        <v>74.402963446236342</v>
      </c>
    </row>
    <row r="391" spans="1:2" x14ac:dyDescent="0.2">
      <c r="A391" s="17">
        <v>2012</v>
      </c>
      <c r="B391">
        <v>105.85643289895765</v>
      </c>
    </row>
    <row r="392" spans="1:2" x14ac:dyDescent="0.2">
      <c r="A392" s="17">
        <v>2012</v>
      </c>
      <c r="B392">
        <v>110.4794490145006</v>
      </c>
    </row>
    <row r="393" spans="1:2" x14ac:dyDescent="0.2">
      <c r="A393" s="17">
        <v>2012</v>
      </c>
      <c r="B393">
        <v>130.36825459335631</v>
      </c>
    </row>
    <row r="394" spans="1:2" x14ac:dyDescent="0.2">
      <c r="A394" s="17">
        <v>2012</v>
      </c>
      <c r="B394">
        <v>101.84176441586543</v>
      </c>
    </row>
    <row r="395" spans="1:2" x14ac:dyDescent="0.2">
      <c r="A395" s="17">
        <v>2012</v>
      </c>
      <c r="B395">
        <v>96.023967155055999</v>
      </c>
    </row>
  </sheetData>
  <mergeCells count="16">
    <mergeCell ref="A36:B36"/>
    <mergeCell ref="A60:B60"/>
    <mergeCell ref="A80:B80"/>
    <mergeCell ref="A9:B9"/>
    <mergeCell ref="A33:B33"/>
    <mergeCell ref="C33:T33"/>
    <mergeCell ref="A34:B34"/>
    <mergeCell ref="C34:T34"/>
    <mergeCell ref="A35:B35"/>
    <mergeCell ref="C35:T35"/>
    <mergeCell ref="A6:B6"/>
    <mergeCell ref="C6:T6"/>
    <mergeCell ref="A7:B7"/>
    <mergeCell ref="C7:T7"/>
    <mergeCell ref="A8:B8"/>
    <mergeCell ref="C8:T8"/>
  </mergeCells>
  <hyperlinks>
    <hyperlink ref="B11" r:id="rId1" tooltip="Click once to display linked information. Click and hold to select this cell." display="http://stats.oecd.org/OECDStat_Metadata/ShowMetadata.ashx?Dataset=MEI_BOP&amp;Coords=[SUBJECT].[BPCRTD01],[MEASURE].[CXCU],[LOCATION].[AUS]&amp;ShowOnWeb=true"/>
    <hyperlink ref="B12" r:id="rId2" tooltip="Click once to display linked information. Click and hold to select this cell." display="http://stats.oecd.org/OECDStat_Metadata/ShowMetadata.ashx?Dataset=MEI_BOP&amp;Coords=[SUBJECT].[BPCRTD01],[MEASURE].[CXCU],[LOCATION].[AUT]&amp;ShowOnWeb=true"/>
    <hyperlink ref="B13" r:id="rId3" tooltip="Click once to display linked information. Click and hold to select this cell." display="http://stats.oecd.org/OECDStat_Metadata/ShowMetadata.ashx?Dataset=MEI_BOP&amp;Coords=[SUBJECT].[BPCRTD01],[MEASURE].[CXCU],[LOCATION].[BEL]&amp;ShowOnWeb=true"/>
    <hyperlink ref="B14" r:id="rId4" tooltip="Click once to display linked information. Click and hold to select this cell." display="http://stats.oecd.org/OECDStat_Metadata/ShowMetadata.ashx?Dataset=MEI_BOP&amp;Coords=[SUBJECT].[BPCRTD01],[MEASURE].[CXCU],[LOCATION].[CAN]&amp;ShowOnWeb=true"/>
    <hyperlink ref="B16" r:id="rId5" tooltip="Click once to display linked information. Click and hold to select this cell." display="http://stats.oecd.org/OECDStat_Metadata/ShowMetadata.ashx?Dataset=MEI_BOP&amp;Coords=[SUBJECT].[BPCRTD01],[MEASURE].[CXCU],[LOCATION].[FIN]&amp;ShowOnWeb=true"/>
    <hyperlink ref="B17" r:id="rId6" tooltip="Click once to display linked information. Click and hold to select this cell." display="http://stats.oecd.org/OECDStat_Metadata/ShowMetadata.ashx?Dataset=MEI_BOP&amp;Coords=[SUBJECT].[BPCRTD01],[MEASURE].[CXCU],[LOCATION].[FRA]&amp;ShowOnWeb=true"/>
    <hyperlink ref="A18" r:id="rId7" tooltip="Click once to display linked information. Click and hold to select this cell." display="http://stats.oecd.org/OECDStat_Metadata/ShowMetadata.ashx?Dataset=MEI_BOP&amp;Coords=[LOCATION].[DEU]&amp;ShowOnWeb=true&amp;Lang=en"/>
    <hyperlink ref="B18" r:id="rId8" tooltip="Click once to display linked information. Click and hold to select this cell." display="http://stats.oecd.org/OECDStat_Metadata/ShowMetadata.ashx?Dataset=MEI_BOP&amp;Coords=[SUBJECT].[BPCRTD01],[MEASURE].[CXCU],[LOCATION].[DEU]&amp;ShowOnWeb=true"/>
    <hyperlink ref="B19" r:id="rId9" tooltip="Click once to display linked information. Click and hold to select this cell." display="http://stats.oecd.org/OECDStat_Metadata/ShowMetadata.ashx?Dataset=MEI_BOP&amp;Coords=[SUBJECT].[BPCRTD01],[MEASURE].[CXCU],[LOCATION].[GRC]&amp;ShowOnWeb=true"/>
    <hyperlink ref="B20" r:id="rId10" tooltip="Click once to display linked information. Click and hold to select this cell." display="http://stats.oecd.org/OECDStat_Metadata/ShowMetadata.ashx?Dataset=MEI_BOP&amp;Coords=[SUBJECT].[BPCRTD01],[MEASURE].[CXCU],[LOCATION].[ITA]&amp;ShowOnWeb=true"/>
    <hyperlink ref="B21" r:id="rId11" tooltip="Click once to display linked information. Click and hold to select this cell." display="http://stats.oecd.org/OECDStat_Metadata/ShowMetadata.ashx?Dataset=MEI_BOP&amp;Coords=[SUBJECT].[BPCRTD01],[MEASURE].[CXCU],[LOCATION].[JPN]&amp;ShowOnWeb=true"/>
    <hyperlink ref="B22" r:id="rId12" tooltip="Click once to display linked information. Click and hold to select this cell." display="http://stats.oecd.org/OECDStat_Metadata/ShowMetadata.ashx?Dataset=MEI_BOP&amp;Coords=[SUBJECT].[BPCRTD01],[MEASURE].[CXCU],[LOCATION].[NLD]&amp;ShowOnWeb=true"/>
    <hyperlink ref="B23" r:id="rId13" tooltip="Click once to display linked information. Click and hold to select this cell." display="http://stats.oecd.org/OECDStat_Metadata/ShowMetadata.ashx?Dataset=MEI_BOP&amp;Coords=[SUBJECT].[BPCRTD01],[MEASURE].[CXCU],[LOCATION].[NZL]&amp;ShowOnWeb=true"/>
    <hyperlink ref="B24" r:id="rId14" tooltip="Click once to display linked information. Click and hold to select this cell." display="http://stats.oecd.org/OECDStat_Metadata/ShowMetadata.ashx?Dataset=MEI_BOP&amp;Coords=[SUBJECT].[BPCRTD01],[MEASURE].[CXCU],[LOCATION].[ESP]&amp;ShowOnWeb=true"/>
    <hyperlink ref="B25" r:id="rId15" tooltip="Click once to display linked information. Click and hold to select this cell." display="http://stats.oecd.org/OECDStat_Metadata/ShowMetadata.ashx?Dataset=MEI_BOP&amp;Coords=[SUBJECT].[BPCRTD01],[MEASURE].[CXCU],[LOCATION].[SWE]&amp;ShowOnWeb=true"/>
    <hyperlink ref="B26" r:id="rId16" tooltip="Click once to display linked information. Click and hold to select this cell." display="http://stats.oecd.org/OECDStat_Metadata/ShowMetadata.ashx?Dataset=MEI_BOP&amp;Coords=[SUBJECT].[BPCRTD01],[MEASURE].[CXCU],[LOCATION].[GBR]&amp;ShowOnWeb=true"/>
    <hyperlink ref="A27" r:id="rId17" tooltip="Click once to display linked information. Click and hold to select this cell." display="http://stats.oecd.org/"/>
    <hyperlink ref="A32" r:id="rId18" tooltip="Click once to display linked information. Click and hold to select this cell." display="http://stats.oecd.org/OECDStat_Metadata/ShowMetadata.ashx?Dataset=MEI_BOP&amp;ShowOnWeb=true&amp;Lang=en"/>
    <hyperlink ref="B38" r:id="rId19" tooltip="Click once to display linked information. Click and hold to select this cell." display="http://stats.oecd.org/OECDStat_Metadata/ShowMetadata.ashx?Dataset=MEI_BOP&amp;Coords=[SUBJECT].[BPCRSE01],[MEASURE].[CXCU],[LOCATION].[AUS]&amp;ShowOnWeb=true"/>
    <hyperlink ref="B39" r:id="rId20" tooltip="Click once to display linked information. Click and hold to select this cell." display="http://stats.oecd.org/OECDStat_Metadata/ShowMetadata.ashx?Dataset=MEI_BOP&amp;Coords=[SUBJECT].[BPCRSE01],[MEASURE].[CXCU],[LOCATION].[AUT]&amp;ShowOnWeb=true"/>
    <hyperlink ref="B40" r:id="rId21" tooltip="Click once to display linked information. Click and hold to select this cell." display="http://stats.oecd.org/OECDStat_Metadata/ShowMetadata.ashx?Dataset=MEI_BOP&amp;Coords=[SUBJECT].[BPCRSE01],[MEASURE].[CXCU],[LOCATION].[BEL]&amp;ShowOnWeb=true"/>
    <hyperlink ref="B41" r:id="rId22" tooltip="Click once to display linked information. Click and hold to select this cell." display="http://stats.oecd.org/OECDStat_Metadata/ShowMetadata.ashx?Dataset=MEI_BOP&amp;Coords=[SUBJECT].[BPCRSE01],[MEASURE].[CXCU],[LOCATION].[CAN]&amp;ShowOnWeb=true"/>
    <hyperlink ref="B43" r:id="rId23" tooltip="Click once to display linked information. Click and hold to select this cell." display="http://stats.oecd.org/OECDStat_Metadata/ShowMetadata.ashx?Dataset=MEI_BOP&amp;Coords=[SUBJECT].[BPCRSE01],[MEASURE].[CXCU],[LOCATION].[FIN]&amp;ShowOnWeb=true"/>
    <hyperlink ref="B44" r:id="rId24" tooltip="Click once to display linked information. Click and hold to select this cell." display="http://stats.oecd.org/OECDStat_Metadata/ShowMetadata.ashx?Dataset=MEI_BOP&amp;Coords=[SUBJECT].[BPCRSE01],[MEASURE].[CXCU],[LOCATION].[FRA]&amp;ShowOnWeb=true"/>
    <hyperlink ref="B45" r:id="rId25" tooltip="Click once to display linked information. Click and hold to select this cell." display="http://stats.oecd.org/OECDStat_Metadata/ShowMetadata.ashx?Dataset=MEI_BOP&amp;Coords=[SUBJECT].[BPCRSE01],[MEASURE].[CXCU],[LOCATION].[DEU]&amp;ShowOnWeb=true"/>
    <hyperlink ref="B46" r:id="rId26" tooltip="Click once to display linked information. Click and hold to select this cell." display="http://stats.oecd.org/OECDStat_Metadata/ShowMetadata.ashx?Dataset=MEI_BOP&amp;Coords=[SUBJECT].[BPCRSE01],[MEASURE].[CXCU],[LOCATION].[GRC]&amp;ShowOnWeb=true"/>
    <hyperlink ref="B47" r:id="rId27" tooltip="Click once to display linked information. Click and hold to select this cell." display="http://stats.oecd.org/OECDStat_Metadata/ShowMetadata.ashx?Dataset=MEI_BOP&amp;Coords=[SUBJECT].[BPCRSE01],[MEASURE].[CXCU],[LOCATION].[ITA]&amp;ShowOnWeb=true"/>
    <hyperlink ref="B48" r:id="rId28" tooltip="Click once to display linked information. Click and hold to select this cell." display="http://stats.oecd.org/OECDStat_Metadata/ShowMetadata.ashx?Dataset=MEI_BOP&amp;Coords=[SUBJECT].[BPCRSE01],[MEASURE].[CXCU],[LOCATION].[JPN]&amp;ShowOnWeb=true"/>
    <hyperlink ref="B49" r:id="rId29" tooltip="Click once to display linked information. Click and hold to select this cell." display="http://stats.oecd.org/OECDStat_Metadata/ShowMetadata.ashx?Dataset=MEI_BOP&amp;Coords=[SUBJECT].[BPCRSE01],[MEASURE].[CXCU],[LOCATION].[NLD]&amp;ShowOnWeb=true"/>
    <hyperlink ref="B50" r:id="rId30" tooltip="Click once to display linked information. Click and hold to select this cell." display="http://stats.oecd.org/OECDStat_Metadata/ShowMetadata.ashx?Dataset=MEI_BOP&amp;Coords=[SUBJECT].[BPCRSE01],[MEASURE].[CXCU],[LOCATION].[NZL]&amp;ShowOnWeb=true"/>
    <hyperlink ref="B51" r:id="rId31" tooltip="Click once to display linked information. Click and hold to select this cell." display="http://stats.oecd.org/OECDStat_Metadata/ShowMetadata.ashx?Dataset=MEI_BOP&amp;Coords=[SUBJECT].[BPCRSE01],[MEASURE].[CXCU],[LOCATION].[ESP]&amp;ShowOnWeb=true"/>
    <hyperlink ref="B52" r:id="rId32" tooltip="Click once to display linked information. Click and hold to select this cell." display="http://stats.oecd.org/OECDStat_Metadata/ShowMetadata.ashx?Dataset=MEI_BOP&amp;Coords=[SUBJECT].[BPCRSE01],[MEASURE].[CXCU],[LOCATION].[SWE]&amp;ShowOnWeb=true"/>
    <hyperlink ref="B53" r:id="rId33" tooltip="Click once to display linked information. Click and hold to select this cell." display="http://stats.oecd.org/OECDStat_Metadata/ShowMetadata.ashx?Dataset=MEI_BOP&amp;Coords=[SUBJECT].[BPCRSE01],[MEASURE].[CXCU],[LOCATION].[GBR]&amp;ShowOnWeb=true"/>
    <hyperlink ref="A54" r:id="rId34" tooltip="Click once to display linked information. Click and hold to select this cell." display="http://stats.oecd.org/"/>
  </hyperlinks>
  <pageMargins left="0.7" right="0.7" top="0.75" bottom="0.75" header="0.3" footer="0.3"/>
  <pageSetup paperSize="9" orientation="portrait" r:id="rId35"/>
  <drawing r:id="rId36"/>
  <legacyDrawing r:id="rId3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1"/>
  <sheetViews>
    <sheetView showGridLines="0" topLeftCell="A2" workbookViewId="0">
      <selection activeCell="C29" sqref="C29:AA29"/>
    </sheetView>
  </sheetViews>
  <sheetFormatPr baseColWidth="10" defaultRowHeight="12.75" x14ac:dyDescent="0.2"/>
  <cols>
    <col min="1" max="1" width="27.42578125" customWidth="1"/>
    <col min="2" max="2" width="2.42578125" customWidth="1"/>
  </cols>
  <sheetData>
    <row r="1" spans="1:27" hidden="1" x14ac:dyDescent="0.2">
      <c r="A1" s="1" t="e">
        <f ca="1">DotStatQuery(B1)</f>
        <v>#NAME?</v>
      </c>
      <c r="B1" s="1" t="s">
        <v>0</v>
      </c>
    </row>
    <row r="2" spans="1:27" ht="23.25" x14ac:dyDescent="0.2">
      <c r="A2" s="2" t="s">
        <v>1</v>
      </c>
    </row>
    <row r="3" spans="1:27" x14ac:dyDescent="0.2">
      <c r="A3" s="22" t="s">
        <v>2</v>
      </c>
      <c r="B3" s="23"/>
      <c r="C3" s="24" t="s">
        <v>3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6"/>
    </row>
    <row r="4" spans="1:27" x14ac:dyDescent="0.2">
      <c r="A4" s="22" t="s">
        <v>4</v>
      </c>
      <c r="B4" s="23"/>
      <c r="C4" s="24" t="s">
        <v>5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6"/>
    </row>
    <row r="5" spans="1:27" x14ac:dyDescent="0.2">
      <c r="A5" s="27" t="s">
        <v>6</v>
      </c>
      <c r="B5" s="28"/>
      <c r="C5" s="29" t="s">
        <v>7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1"/>
    </row>
    <row r="6" spans="1:27" x14ac:dyDescent="0.2">
      <c r="A6" s="27" t="s">
        <v>8</v>
      </c>
      <c r="B6" s="28"/>
      <c r="C6" s="3" t="s">
        <v>9</v>
      </c>
      <c r="D6" s="3" t="s">
        <v>10</v>
      </c>
      <c r="E6" s="3" t="s">
        <v>11</v>
      </c>
      <c r="F6" s="3" t="s">
        <v>12</v>
      </c>
      <c r="G6" s="3" t="s">
        <v>13</v>
      </c>
      <c r="H6" s="3" t="s">
        <v>14</v>
      </c>
      <c r="I6" s="3" t="s">
        <v>15</v>
      </c>
      <c r="J6" s="3" t="s">
        <v>16</v>
      </c>
      <c r="K6" s="3" t="s">
        <v>17</v>
      </c>
      <c r="L6" s="3" t="s">
        <v>18</v>
      </c>
      <c r="M6" s="3" t="s">
        <v>19</v>
      </c>
      <c r="N6" s="3" t="s">
        <v>20</v>
      </c>
      <c r="O6" s="3" t="s">
        <v>21</v>
      </c>
      <c r="P6" s="3" t="s">
        <v>22</v>
      </c>
      <c r="Q6" s="3" t="s">
        <v>23</v>
      </c>
      <c r="R6" s="3" t="s">
        <v>24</v>
      </c>
      <c r="S6" s="3" t="s">
        <v>25</v>
      </c>
      <c r="T6" s="3" t="s">
        <v>26</v>
      </c>
      <c r="U6" s="3" t="s">
        <v>27</v>
      </c>
      <c r="V6" s="3" t="s">
        <v>28</v>
      </c>
      <c r="W6" s="3" t="s">
        <v>29</v>
      </c>
      <c r="X6" s="3" t="s">
        <v>30</v>
      </c>
      <c r="Y6" s="3" t="s">
        <v>31</v>
      </c>
      <c r="Z6" s="3" t="s">
        <v>32</v>
      </c>
      <c r="AA6" s="3" t="s">
        <v>33</v>
      </c>
    </row>
    <row r="7" spans="1:27" ht="13.5" x14ac:dyDescent="0.25">
      <c r="A7" s="4" t="s">
        <v>34</v>
      </c>
      <c r="B7" s="5" t="s">
        <v>35</v>
      </c>
      <c r="C7" s="5" t="s">
        <v>35</v>
      </c>
      <c r="D7" s="5" t="s">
        <v>35</v>
      </c>
      <c r="E7" s="5" t="s">
        <v>35</v>
      </c>
      <c r="F7" s="5" t="s">
        <v>35</v>
      </c>
      <c r="G7" s="5" t="s">
        <v>35</v>
      </c>
      <c r="H7" s="5" t="s">
        <v>35</v>
      </c>
      <c r="I7" s="5" t="s">
        <v>35</v>
      </c>
      <c r="J7" s="5" t="s">
        <v>35</v>
      </c>
      <c r="K7" s="5" t="s">
        <v>35</v>
      </c>
      <c r="L7" s="5" t="s">
        <v>35</v>
      </c>
      <c r="M7" s="5" t="s">
        <v>35</v>
      </c>
      <c r="N7" s="5" t="s">
        <v>35</v>
      </c>
      <c r="O7" s="5" t="s">
        <v>35</v>
      </c>
      <c r="P7" s="5" t="s">
        <v>35</v>
      </c>
      <c r="Q7" s="5" t="s">
        <v>35</v>
      </c>
      <c r="R7" s="5" t="s">
        <v>35</v>
      </c>
      <c r="S7" s="5" t="s">
        <v>35</v>
      </c>
      <c r="T7" s="5" t="s">
        <v>35</v>
      </c>
      <c r="U7" s="5" t="s">
        <v>35</v>
      </c>
      <c r="V7" s="5" t="s">
        <v>35</v>
      </c>
      <c r="W7" s="5" t="s">
        <v>35</v>
      </c>
      <c r="X7" s="5" t="s">
        <v>35</v>
      </c>
      <c r="Y7" s="5" t="s">
        <v>35</v>
      </c>
      <c r="Z7" s="5" t="s">
        <v>35</v>
      </c>
      <c r="AA7" s="5" t="s">
        <v>35</v>
      </c>
    </row>
    <row r="8" spans="1:27" ht="13.5" x14ac:dyDescent="0.25">
      <c r="A8" s="6" t="s">
        <v>36</v>
      </c>
      <c r="B8" s="5" t="s">
        <v>37</v>
      </c>
      <c r="C8" s="7">
        <v>33369.300000000003</v>
      </c>
      <c r="D8" s="7">
        <v>37255.26</v>
      </c>
      <c r="E8" s="7">
        <v>39681.18</v>
      </c>
      <c r="F8" s="7">
        <v>42433.75</v>
      </c>
      <c r="G8" s="7">
        <v>42935</v>
      </c>
      <c r="H8" s="7">
        <v>42663.91</v>
      </c>
      <c r="I8" s="7">
        <v>47321</v>
      </c>
      <c r="J8" s="7">
        <v>53278.91</v>
      </c>
      <c r="K8" s="7">
        <v>60517.67</v>
      </c>
      <c r="L8" s="7">
        <v>64936.480000000003</v>
      </c>
      <c r="M8" s="7">
        <v>55841.86</v>
      </c>
      <c r="N8" s="7">
        <v>56026.89</v>
      </c>
      <c r="O8" s="7">
        <v>64115.49</v>
      </c>
      <c r="P8" s="7">
        <v>63627.98</v>
      </c>
      <c r="Q8" s="7">
        <v>64964.68</v>
      </c>
      <c r="R8" s="7">
        <v>70253.7</v>
      </c>
      <c r="S8" s="7">
        <v>87194.74</v>
      </c>
      <c r="T8" s="7">
        <v>106785.3</v>
      </c>
      <c r="U8" s="7">
        <v>124512.3</v>
      </c>
      <c r="V8" s="7">
        <v>142027.4</v>
      </c>
      <c r="W8" s="7">
        <v>187361.2</v>
      </c>
      <c r="X8" s="7">
        <v>153818.29999999999</v>
      </c>
      <c r="Y8" s="7">
        <v>213179.7</v>
      </c>
      <c r="Z8" s="7">
        <v>271390.09999999998</v>
      </c>
      <c r="AA8" s="7">
        <v>258023.5</v>
      </c>
    </row>
    <row r="9" spans="1:27" ht="13.5" x14ac:dyDescent="0.25">
      <c r="A9" s="6" t="s">
        <v>38</v>
      </c>
      <c r="B9" s="5" t="s">
        <v>37</v>
      </c>
      <c r="C9" s="8" t="s">
        <v>39</v>
      </c>
      <c r="D9" s="8" t="s">
        <v>39</v>
      </c>
      <c r="E9" s="8" t="s">
        <v>39</v>
      </c>
      <c r="F9" s="8" t="s">
        <v>39</v>
      </c>
      <c r="G9" s="8">
        <v>43886.53</v>
      </c>
      <c r="H9" s="8">
        <v>40267.97</v>
      </c>
      <c r="I9" s="8">
        <v>44727.519999999997</v>
      </c>
      <c r="J9" s="8">
        <v>57663.65</v>
      </c>
      <c r="K9" s="8">
        <v>58031.33</v>
      </c>
      <c r="L9" s="8">
        <v>58707.13</v>
      </c>
      <c r="M9" s="8">
        <v>62722.98</v>
      </c>
      <c r="N9" s="8">
        <v>64464.83</v>
      </c>
      <c r="O9" s="8">
        <v>64684.43</v>
      </c>
      <c r="P9" s="8">
        <v>66917.72</v>
      </c>
      <c r="Q9" s="8">
        <v>73540.149999999994</v>
      </c>
      <c r="R9" s="8">
        <v>88001.2</v>
      </c>
      <c r="S9" s="8">
        <v>110077.8</v>
      </c>
      <c r="T9" s="8">
        <v>119633.4</v>
      </c>
      <c r="U9" s="8">
        <v>133681.4</v>
      </c>
      <c r="V9" s="8">
        <v>162526.20000000001</v>
      </c>
      <c r="W9" s="8">
        <v>177654.2</v>
      </c>
      <c r="X9" s="8">
        <v>134620.6</v>
      </c>
      <c r="Y9" s="8">
        <v>147679.29999999999</v>
      </c>
      <c r="Z9" s="8">
        <v>172993.3</v>
      </c>
      <c r="AA9" s="8">
        <v>161621.20000000001</v>
      </c>
    </row>
    <row r="10" spans="1:27" ht="13.5" x14ac:dyDescent="0.25">
      <c r="A10" s="6" t="s">
        <v>40</v>
      </c>
      <c r="B10" s="5" t="s">
        <v>37</v>
      </c>
      <c r="C10" s="7" t="s">
        <v>39</v>
      </c>
      <c r="D10" s="7" t="s">
        <v>39</v>
      </c>
      <c r="E10" s="7" t="s">
        <v>39</v>
      </c>
      <c r="F10" s="7" t="s">
        <v>39</v>
      </c>
      <c r="G10" s="7" t="s">
        <v>39</v>
      </c>
      <c r="H10" s="7" t="s">
        <v>39</v>
      </c>
      <c r="I10" s="7" t="s">
        <v>39</v>
      </c>
      <c r="J10" s="7">
        <v>161072.6</v>
      </c>
      <c r="K10" s="7">
        <v>160970.4</v>
      </c>
      <c r="L10" s="7">
        <v>153928</v>
      </c>
      <c r="M10" s="7">
        <v>158122.79999999999</v>
      </c>
      <c r="N10" s="7">
        <v>157274.20000000001</v>
      </c>
      <c r="O10" s="7">
        <v>160755.4</v>
      </c>
      <c r="P10" s="7">
        <v>159510.1</v>
      </c>
      <c r="Q10" s="7">
        <v>154880.9</v>
      </c>
      <c r="R10" s="7">
        <v>184491.3</v>
      </c>
      <c r="S10" s="7">
        <v>219977.8</v>
      </c>
      <c r="T10" s="7">
        <v>239895.6</v>
      </c>
      <c r="U10" s="7">
        <v>260375.3</v>
      </c>
      <c r="V10" s="7">
        <v>298954.8</v>
      </c>
      <c r="W10" s="7">
        <v>326055.8</v>
      </c>
      <c r="X10" s="7">
        <v>253257.7</v>
      </c>
      <c r="Y10" s="7">
        <v>278947.5</v>
      </c>
      <c r="Z10" s="7">
        <v>333106.40000000002</v>
      </c>
      <c r="AA10" s="7">
        <v>312064</v>
      </c>
    </row>
    <row r="11" spans="1:27" ht="13.5" x14ac:dyDescent="0.25">
      <c r="A11" s="6" t="s">
        <v>41</v>
      </c>
      <c r="B11" s="5" t="s">
        <v>37</v>
      </c>
      <c r="C11" s="8" t="s">
        <v>39</v>
      </c>
      <c r="D11" s="8" t="s">
        <v>39</v>
      </c>
      <c r="E11" s="8">
        <v>130036.3</v>
      </c>
      <c r="F11" s="8">
        <v>128509.4</v>
      </c>
      <c r="G11" s="8">
        <v>134855.9</v>
      </c>
      <c r="H11" s="8">
        <v>146971.20000000001</v>
      </c>
      <c r="I11" s="8">
        <v>166630.1</v>
      </c>
      <c r="J11" s="8">
        <v>192882.5</v>
      </c>
      <c r="K11" s="8">
        <v>204802.3</v>
      </c>
      <c r="L11" s="8">
        <v>218439.8</v>
      </c>
      <c r="M11" s="8">
        <v>219950.7</v>
      </c>
      <c r="N11" s="8">
        <v>247635</v>
      </c>
      <c r="O11" s="8">
        <v>288197.2</v>
      </c>
      <c r="P11" s="8">
        <v>270667</v>
      </c>
      <c r="Q11" s="8">
        <v>262493</v>
      </c>
      <c r="R11" s="8">
        <v>283693.8</v>
      </c>
      <c r="S11" s="8">
        <v>328368.90000000002</v>
      </c>
      <c r="T11" s="8">
        <v>370070.9</v>
      </c>
      <c r="U11" s="8">
        <v>398453.1</v>
      </c>
      <c r="V11" s="8">
        <v>429464.1</v>
      </c>
      <c r="W11" s="8">
        <v>456425.7</v>
      </c>
      <c r="X11" s="8">
        <v>321724.5</v>
      </c>
      <c r="Y11" s="8">
        <v>392109.9</v>
      </c>
      <c r="Z11" s="8">
        <v>461829.4</v>
      </c>
      <c r="AA11" s="8">
        <v>462871.3</v>
      </c>
    </row>
    <row r="12" spans="1:27" ht="13.5" x14ac:dyDescent="0.25">
      <c r="A12" s="6" t="s">
        <v>42</v>
      </c>
      <c r="B12" s="5" t="s">
        <v>37</v>
      </c>
      <c r="C12" s="7">
        <v>22286.28</v>
      </c>
      <c r="D12" s="7">
        <v>23380.17</v>
      </c>
      <c r="E12" s="7">
        <v>26627.62</v>
      </c>
      <c r="F12" s="7">
        <v>23076.02</v>
      </c>
      <c r="G12" s="7">
        <v>24070.14</v>
      </c>
      <c r="H12" s="7">
        <v>23549</v>
      </c>
      <c r="I12" s="7">
        <v>29649.439999999999</v>
      </c>
      <c r="J12" s="7">
        <v>40483.53</v>
      </c>
      <c r="K12" s="7">
        <v>40756.92</v>
      </c>
      <c r="L12" s="7">
        <v>41215.160000000003</v>
      </c>
      <c r="M12" s="7">
        <v>43347.78</v>
      </c>
      <c r="N12" s="7">
        <v>41967.55</v>
      </c>
      <c r="O12" s="7">
        <v>45821.91</v>
      </c>
      <c r="P12" s="7">
        <v>42912.639999999999</v>
      </c>
      <c r="Q12" s="7">
        <v>44647.66</v>
      </c>
      <c r="R12" s="7">
        <v>52527.360000000001</v>
      </c>
      <c r="S12" s="7">
        <v>60958</v>
      </c>
      <c r="T12" s="7">
        <v>65354.95</v>
      </c>
      <c r="U12" s="7">
        <v>77113.759999999995</v>
      </c>
      <c r="V12" s="7">
        <v>89999.98</v>
      </c>
      <c r="W12" s="7">
        <v>96333.38</v>
      </c>
      <c r="X12" s="7">
        <v>62660.1</v>
      </c>
      <c r="Y12" s="7">
        <v>69503.98</v>
      </c>
      <c r="Z12" s="7">
        <v>79056.789999999994</v>
      </c>
      <c r="AA12" s="7">
        <v>73469.850000000006</v>
      </c>
    </row>
    <row r="13" spans="1:27" ht="13.5" x14ac:dyDescent="0.25">
      <c r="A13" s="6" t="s">
        <v>43</v>
      </c>
      <c r="B13" s="5" t="s">
        <v>37</v>
      </c>
      <c r="C13" s="8" t="s">
        <v>39</v>
      </c>
      <c r="D13" s="8" t="s">
        <v>39</v>
      </c>
      <c r="E13" s="8" t="s">
        <v>39</v>
      </c>
      <c r="F13" s="8" t="s">
        <v>39</v>
      </c>
      <c r="G13" s="8" t="s">
        <v>39</v>
      </c>
      <c r="H13" s="8" t="s">
        <v>39</v>
      </c>
      <c r="I13" s="8" t="s">
        <v>39</v>
      </c>
      <c r="J13" s="8">
        <v>278607.90000000002</v>
      </c>
      <c r="K13" s="8">
        <v>281846.8</v>
      </c>
      <c r="L13" s="8">
        <v>285923.09999999998</v>
      </c>
      <c r="M13" s="8">
        <v>302581.90000000002</v>
      </c>
      <c r="N13" s="8">
        <v>299965.40000000002</v>
      </c>
      <c r="O13" s="8">
        <v>297476.7</v>
      </c>
      <c r="P13" s="8">
        <v>294191</v>
      </c>
      <c r="Q13" s="8">
        <v>306836.5</v>
      </c>
      <c r="R13" s="8">
        <v>361511.6</v>
      </c>
      <c r="S13" s="8">
        <v>420789.6</v>
      </c>
      <c r="T13" s="8">
        <v>438882.7</v>
      </c>
      <c r="U13" s="8">
        <v>484733.3</v>
      </c>
      <c r="V13" s="8">
        <v>547575.1</v>
      </c>
      <c r="W13" s="8">
        <v>600583.4</v>
      </c>
      <c r="X13" s="8">
        <v>481782.4</v>
      </c>
      <c r="Y13" s="8">
        <v>519031</v>
      </c>
      <c r="Z13" s="8">
        <v>590082.9</v>
      </c>
      <c r="AA13" s="8">
        <v>562747.6</v>
      </c>
    </row>
    <row r="14" spans="1:27" ht="13.5" x14ac:dyDescent="0.25">
      <c r="A14" s="9" t="s">
        <v>44</v>
      </c>
      <c r="B14" s="5" t="s">
        <v>37</v>
      </c>
      <c r="C14" s="7">
        <v>322082.59999999998</v>
      </c>
      <c r="D14" s="7">
        <v>339886.8</v>
      </c>
      <c r="E14" s="7">
        <v>409815.8</v>
      </c>
      <c r="F14" s="7">
        <v>402973.3</v>
      </c>
      <c r="G14" s="7">
        <v>430083.4</v>
      </c>
      <c r="H14" s="7">
        <v>379585.7</v>
      </c>
      <c r="I14" s="7">
        <v>425484</v>
      </c>
      <c r="J14" s="7">
        <v>519799.6</v>
      </c>
      <c r="K14" s="7">
        <v>520271.9</v>
      </c>
      <c r="L14" s="7">
        <v>507776.9</v>
      </c>
      <c r="M14" s="7">
        <v>537389.1</v>
      </c>
      <c r="N14" s="7">
        <v>538751.1</v>
      </c>
      <c r="O14" s="7">
        <v>545013.4</v>
      </c>
      <c r="P14" s="7">
        <v>566108.9</v>
      </c>
      <c r="Q14" s="7">
        <v>610332.5</v>
      </c>
      <c r="R14" s="7">
        <v>746679.1</v>
      </c>
      <c r="S14" s="7">
        <v>907365.9</v>
      </c>
      <c r="T14" s="7">
        <v>982566.5</v>
      </c>
      <c r="U14" s="7">
        <v>1134907</v>
      </c>
      <c r="V14" s="7">
        <v>1351706</v>
      </c>
      <c r="W14" s="7">
        <v>1490530</v>
      </c>
      <c r="X14" s="7">
        <v>1165576</v>
      </c>
      <c r="Y14" s="7">
        <v>1330382</v>
      </c>
      <c r="Z14" s="7">
        <v>1566962</v>
      </c>
      <c r="AA14" s="7">
        <v>1505332</v>
      </c>
    </row>
    <row r="15" spans="1:27" ht="13.5" x14ac:dyDescent="0.25">
      <c r="A15" s="6" t="s">
        <v>45</v>
      </c>
      <c r="B15" s="5" t="s">
        <v>37</v>
      </c>
      <c r="C15" s="8">
        <v>12248.67</v>
      </c>
      <c r="D15" s="8">
        <v>11600.56</v>
      </c>
      <c r="E15" s="8">
        <v>10905.63</v>
      </c>
      <c r="F15" s="8">
        <v>10406.049999999999</v>
      </c>
      <c r="G15" s="8">
        <v>8397.625</v>
      </c>
      <c r="H15" s="8">
        <v>6487.15</v>
      </c>
      <c r="I15" s="8">
        <v>6298.97</v>
      </c>
      <c r="J15" s="8">
        <v>6656.7280000000001</v>
      </c>
      <c r="K15" s="8">
        <v>6571.21</v>
      </c>
      <c r="L15" s="8">
        <v>7082.2420000000002</v>
      </c>
      <c r="M15" s="8">
        <v>6846.8320000000003</v>
      </c>
      <c r="N15" s="8">
        <v>8954.2389999999996</v>
      </c>
      <c r="O15" s="8">
        <v>10379.969999999999</v>
      </c>
      <c r="P15" s="8">
        <v>10335.549999999999</v>
      </c>
      <c r="Q15" s="8">
        <v>9832.5589999999993</v>
      </c>
      <c r="R15" s="8">
        <v>12555.27</v>
      </c>
      <c r="S15" s="8">
        <v>15721.03</v>
      </c>
      <c r="T15" s="8">
        <v>17648.84</v>
      </c>
      <c r="U15" s="8">
        <v>20276.64</v>
      </c>
      <c r="V15" s="8">
        <v>23881.86</v>
      </c>
      <c r="W15" s="8">
        <v>28967.29</v>
      </c>
      <c r="X15" s="8">
        <v>21280.53</v>
      </c>
      <c r="Y15" s="8">
        <v>22623.25</v>
      </c>
      <c r="Z15" s="8">
        <v>28130.61</v>
      </c>
      <c r="AA15" s="8">
        <v>28303.51</v>
      </c>
    </row>
    <row r="16" spans="1:27" ht="13.5" x14ac:dyDescent="0.25">
      <c r="A16" s="6" t="s">
        <v>46</v>
      </c>
      <c r="B16" s="5" t="s">
        <v>37</v>
      </c>
      <c r="C16" s="7">
        <v>127816.9</v>
      </c>
      <c r="D16" s="7">
        <v>140554.6</v>
      </c>
      <c r="E16" s="7">
        <v>169826.2</v>
      </c>
      <c r="F16" s="7">
        <v>169053</v>
      </c>
      <c r="G16" s="7">
        <v>178109.4</v>
      </c>
      <c r="H16" s="7">
        <v>169385.3</v>
      </c>
      <c r="I16" s="7">
        <v>193159.5</v>
      </c>
      <c r="J16" s="7">
        <v>209942.3</v>
      </c>
      <c r="K16" s="7">
        <v>248032.5</v>
      </c>
      <c r="L16" s="7">
        <v>239117.9</v>
      </c>
      <c r="M16" s="7">
        <v>241382.1</v>
      </c>
      <c r="N16" s="7">
        <v>235966.2</v>
      </c>
      <c r="O16" s="7">
        <v>240422.1</v>
      </c>
      <c r="P16" s="7">
        <v>245010.6</v>
      </c>
      <c r="Q16" s="7">
        <v>252154.8</v>
      </c>
      <c r="R16" s="7">
        <v>297798.7</v>
      </c>
      <c r="S16" s="7">
        <v>352045.8</v>
      </c>
      <c r="T16" s="7">
        <v>372100</v>
      </c>
      <c r="U16" s="7">
        <v>417672.9</v>
      </c>
      <c r="V16" s="7">
        <v>500428.7</v>
      </c>
      <c r="W16" s="7">
        <v>540582.6</v>
      </c>
      <c r="X16" s="7">
        <v>406128.9</v>
      </c>
      <c r="Y16" s="7">
        <v>447551.5</v>
      </c>
      <c r="Z16" s="7">
        <v>523614.4</v>
      </c>
      <c r="AA16" s="7">
        <v>501778.5</v>
      </c>
    </row>
    <row r="17" spans="1:27" ht="13.5" x14ac:dyDescent="0.25">
      <c r="A17" s="6" t="s">
        <v>47</v>
      </c>
      <c r="B17" s="5" t="s">
        <v>37</v>
      </c>
      <c r="C17" s="8">
        <v>260864.9</v>
      </c>
      <c r="D17" s="8">
        <v>271048.5</v>
      </c>
      <c r="E17" s="8">
        <v>281002.5</v>
      </c>
      <c r="F17" s="8">
        <v>308299.3</v>
      </c>
      <c r="G17" s="8">
        <v>332206.7</v>
      </c>
      <c r="H17" s="8">
        <v>352271.7</v>
      </c>
      <c r="I17" s="8">
        <v>384907.1</v>
      </c>
      <c r="J17" s="8">
        <v>427995.9</v>
      </c>
      <c r="K17" s="8">
        <v>400360.1</v>
      </c>
      <c r="L17" s="8">
        <v>409259.5</v>
      </c>
      <c r="M17" s="8">
        <v>373325.8</v>
      </c>
      <c r="N17" s="8">
        <v>402103.8</v>
      </c>
      <c r="O17" s="8">
        <v>459273.2</v>
      </c>
      <c r="P17" s="8">
        <v>383454.4</v>
      </c>
      <c r="Q17" s="8">
        <v>395031.9</v>
      </c>
      <c r="R17" s="8">
        <v>447953.7</v>
      </c>
      <c r="S17" s="8">
        <v>539036.30000000005</v>
      </c>
      <c r="T17" s="8">
        <v>568690.80000000005</v>
      </c>
      <c r="U17" s="8">
        <v>615626.30000000005</v>
      </c>
      <c r="V17" s="8">
        <v>677044.1</v>
      </c>
      <c r="W17" s="8">
        <v>748006.40000000002</v>
      </c>
      <c r="X17" s="8">
        <v>543510.30000000005</v>
      </c>
      <c r="Y17" s="8">
        <v>728366.3</v>
      </c>
      <c r="Z17" s="8">
        <v>786944.8</v>
      </c>
      <c r="AA17" s="8">
        <v>769820.2</v>
      </c>
    </row>
    <row r="18" spans="1:27" ht="13.5" x14ac:dyDescent="0.25">
      <c r="A18" s="6" t="s">
        <v>48</v>
      </c>
      <c r="B18" s="5" t="s">
        <v>37</v>
      </c>
      <c r="C18" s="7">
        <v>104066.2</v>
      </c>
      <c r="D18" s="7">
        <v>108879.5</v>
      </c>
      <c r="E18" s="7">
        <v>131073</v>
      </c>
      <c r="F18" s="7">
        <v>132044.6</v>
      </c>
      <c r="G18" s="7">
        <v>139038.6</v>
      </c>
      <c r="H18" s="7">
        <v>129698.6</v>
      </c>
      <c r="I18" s="7">
        <v>143467</v>
      </c>
      <c r="J18" s="7">
        <v>197509</v>
      </c>
      <c r="K18" s="7">
        <v>196724.3</v>
      </c>
      <c r="L18" s="7">
        <v>190510.9</v>
      </c>
      <c r="M18" s="7">
        <v>196871.4</v>
      </c>
      <c r="N18" s="7">
        <v>196945.5</v>
      </c>
      <c r="O18" s="7">
        <v>207167.5</v>
      </c>
      <c r="P18" s="7">
        <v>205534.8</v>
      </c>
      <c r="Q18" s="7">
        <v>210782.6</v>
      </c>
      <c r="R18" s="7">
        <v>266213.2</v>
      </c>
      <c r="S18" s="7">
        <v>315480.09999999998</v>
      </c>
      <c r="T18" s="7">
        <v>347513.7</v>
      </c>
      <c r="U18" s="7">
        <v>393743.2</v>
      </c>
      <c r="V18" s="7">
        <v>465102.6</v>
      </c>
      <c r="W18" s="7">
        <v>527160.9</v>
      </c>
      <c r="X18" s="7">
        <v>415941.3</v>
      </c>
      <c r="Y18" s="7">
        <v>476993.2</v>
      </c>
      <c r="Z18" s="7">
        <v>549531.6</v>
      </c>
      <c r="AA18" s="7">
        <v>537922.6</v>
      </c>
    </row>
    <row r="19" spans="1:27" ht="13.5" x14ac:dyDescent="0.25">
      <c r="A19" s="6" t="s">
        <v>49</v>
      </c>
      <c r="B19" s="5" t="s">
        <v>37</v>
      </c>
      <c r="C19" s="8">
        <v>8811.893</v>
      </c>
      <c r="D19" s="8">
        <v>8827.7369999999992</v>
      </c>
      <c r="E19" s="8">
        <v>9182.6790000000001</v>
      </c>
      <c r="F19" s="8">
        <v>9578.7659999999996</v>
      </c>
      <c r="G19" s="8">
        <v>9742.2549999999992</v>
      </c>
      <c r="H19" s="8">
        <v>10457.709999999999</v>
      </c>
      <c r="I19" s="8">
        <v>11966.75</v>
      </c>
      <c r="J19" s="8">
        <v>13396.11</v>
      </c>
      <c r="K19" s="8">
        <v>14322.73</v>
      </c>
      <c r="L19" s="8">
        <v>14262.01</v>
      </c>
      <c r="M19" s="8">
        <v>12235.26</v>
      </c>
      <c r="N19" s="8">
        <v>12639.62</v>
      </c>
      <c r="O19" s="8">
        <v>13445.87</v>
      </c>
      <c r="P19" s="8">
        <v>13856.07</v>
      </c>
      <c r="Q19" s="8">
        <v>14455.06</v>
      </c>
      <c r="R19" s="8">
        <v>16757.52</v>
      </c>
      <c r="S19" s="8">
        <v>20460.68</v>
      </c>
      <c r="T19" s="8">
        <v>21984.41</v>
      </c>
      <c r="U19" s="8">
        <v>22598.880000000001</v>
      </c>
      <c r="V19" s="8">
        <v>27199.62</v>
      </c>
      <c r="W19" s="8">
        <v>30768.33</v>
      </c>
      <c r="X19" s="8">
        <v>25187.11</v>
      </c>
      <c r="Y19" s="8">
        <v>31885.119999999999</v>
      </c>
      <c r="Z19" s="8">
        <v>38356.04</v>
      </c>
      <c r="AA19" s="8">
        <v>37855.699999999997</v>
      </c>
    </row>
    <row r="20" spans="1:27" ht="13.5" x14ac:dyDescent="0.25">
      <c r="A20" s="6" t="s">
        <v>50</v>
      </c>
      <c r="B20" s="5" t="s">
        <v>37</v>
      </c>
      <c r="C20" s="7" t="s">
        <v>39</v>
      </c>
      <c r="D20" s="7" t="s">
        <v>39</v>
      </c>
      <c r="E20" s="7">
        <v>55484.2</v>
      </c>
      <c r="F20" s="7">
        <v>59891.37</v>
      </c>
      <c r="G20" s="7">
        <v>65989.56</v>
      </c>
      <c r="H20" s="7">
        <v>61903.97</v>
      </c>
      <c r="I20" s="7">
        <v>73821.89</v>
      </c>
      <c r="J20" s="7">
        <v>93429.02</v>
      </c>
      <c r="K20" s="7">
        <v>102865</v>
      </c>
      <c r="L20" s="7">
        <v>107158.1</v>
      </c>
      <c r="M20" s="7">
        <v>112202.4</v>
      </c>
      <c r="N20" s="7">
        <v>112906.1</v>
      </c>
      <c r="O20" s="7">
        <v>115735.2</v>
      </c>
      <c r="P20" s="7">
        <v>117532.3</v>
      </c>
      <c r="Q20" s="7">
        <v>127057.3</v>
      </c>
      <c r="R20" s="7">
        <v>157886.39999999999</v>
      </c>
      <c r="S20" s="7">
        <v>185084.79999999999</v>
      </c>
      <c r="T20" s="7">
        <v>196336.8</v>
      </c>
      <c r="U20" s="7">
        <v>220670.3</v>
      </c>
      <c r="V20" s="7">
        <v>263774.09999999998</v>
      </c>
      <c r="W20" s="7">
        <v>282183.90000000002</v>
      </c>
      <c r="X20" s="7">
        <v>227953.5</v>
      </c>
      <c r="Y20" s="7">
        <v>256924.5</v>
      </c>
      <c r="Z20" s="7">
        <v>308195.90000000002</v>
      </c>
      <c r="AA20" s="7">
        <v>296918.40000000002</v>
      </c>
    </row>
    <row r="21" spans="1:27" ht="13.5" x14ac:dyDescent="0.25">
      <c r="A21" s="6" t="s">
        <v>51</v>
      </c>
      <c r="B21" s="5" t="s">
        <v>37</v>
      </c>
      <c r="C21" s="8">
        <v>49256.63</v>
      </c>
      <c r="D21" s="8">
        <v>51045.22</v>
      </c>
      <c r="E21" s="8">
        <v>56779.61</v>
      </c>
      <c r="F21" s="8">
        <v>54387.79</v>
      </c>
      <c r="G21" s="8">
        <v>55481.05</v>
      </c>
      <c r="H21" s="8">
        <v>49512.29</v>
      </c>
      <c r="I21" s="8">
        <v>60210.87</v>
      </c>
      <c r="J21" s="8">
        <v>80990.05</v>
      </c>
      <c r="K21" s="8">
        <v>85225.63</v>
      </c>
      <c r="L21" s="8">
        <v>84113.55</v>
      </c>
      <c r="M21" s="8">
        <v>85797.1</v>
      </c>
      <c r="N21" s="8">
        <v>85438.89</v>
      </c>
      <c r="O21" s="8">
        <v>88948.38</v>
      </c>
      <c r="P21" s="8">
        <v>79837.7</v>
      </c>
      <c r="Q21" s="8">
        <v>82840.509999999995</v>
      </c>
      <c r="R21" s="8">
        <v>102396.6</v>
      </c>
      <c r="S21" s="8">
        <v>123053.9</v>
      </c>
      <c r="T21" s="8">
        <v>131898.29999999999</v>
      </c>
      <c r="U21" s="8">
        <v>150764.9</v>
      </c>
      <c r="V21" s="8">
        <v>171856.4</v>
      </c>
      <c r="W21" s="8">
        <v>185212.1</v>
      </c>
      <c r="X21" s="8">
        <v>132174.9</v>
      </c>
      <c r="Y21" s="8">
        <v>159993.4</v>
      </c>
      <c r="Z21" s="8">
        <v>188936.1</v>
      </c>
      <c r="AA21" s="8">
        <v>176151.5</v>
      </c>
    </row>
    <row r="22" spans="1:27" ht="13.5" x14ac:dyDescent="0.25">
      <c r="A22" s="6" t="s">
        <v>52</v>
      </c>
      <c r="B22" s="5" t="s">
        <v>37</v>
      </c>
      <c r="C22" s="7">
        <v>143573.4</v>
      </c>
      <c r="D22" s="7">
        <v>151471.6</v>
      </c>
      <c r="E22" s="7">
        <v>181720.2</v>
      </c>
      <c r="F22" s="7">
        <v>183351.7</v>
      </c>
      <c r="G22" s="7">
        <v>189324.7</v>
      </c>
      <c r="H22" s="7">
        <v>183515.5</v>
      </c>
      <c r="I22" s="7">
        <v>206875.3</v>
      </c>
      <c r="J22" s="7">
        <v>242349.7</v>
      </c>
      <c r="K22" s="7">
        <v>260910.8</v>
      </c>
      <c r="L22" s="7">
        <v>281680.59999999998</v>
      </c>
      <c r="M22" s="7">
        <v>270859.90000000002</v>
      </c>
      <c r="N22" s="7">
        <v>267680.40000000002</v>
      </c>
      <c r="O22" s="7">
        <v>283288</v>
      </c>
      <c r="P22" s="7">
        <v>271342.8</v>
      </c>
      <c r="Q22" s="7">
        <v>278834.3</v>
      </c>
      <c r="R22" s="7">
        <v>306319</v>
      </c>
      <c r="S22" s="7">
        <v>348320.8</v>
      </c>
      <c r="T22" s="7">
        <v>383016.9</v>
      </c>
      <c r="U22" s="7">
        <v>447005.4</v>
      </c>
      <c r="V22" s="7">
        <v>440189.4</v>
      </c>
      <c r="W22" s="7">
        <v>460981</v>
      </c>
      <c r="X22" s="7">
        <v>355083.7</v>
      </c>
      <c r="Y22" s="7">
        <v>409662.8</v>
      </c>
      <c r="Z22" s="7">
        <v>478379.3</v>
      </c>
      <c r="AA22" s="7">
        <v>476112.9</v>
      </c>
    </row>
    <row r="23" spans="1:27" x14ac:dyDescent="0.2">
      <c r="A23" s="10" t="s">
        <v>53</v>
      </c>
    </row>
    <row r="24" spans="1:27" x14ac:dyDescent="0.2">
      <c r="A24" s="11" t="s">
        <v>54</v>
      </c>
    </row>
    <row r="25" spans="1:27" x14ac:dyDescent="0.2">
      <c r="A25" s="12" t="s">
        <v>55</v>
      </c>
      <c r="B25" s="11" t="s">
        <v>56</v>
      </c>
    </row>
    <row r="28" spans="1:27" ht="23.25" x14ac:dyDescent="0.2">
      <c r="A28" s="2" t="s">
        <v>1</v>
      </c>
    </row>
    <row r="29" spans="1:27" x14ac:dyDescent="0.2">
      <c r="A29" s="22" t="s">
        <v>2</v>
      </c>
      <c r="B29" s="23"/>
      <c r="C29" s="24" t="s">
        <v>57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6"/>
    </row>
    <row r="30" spans="1:27" x14ac:dyDescent="0.2">
      <c r="A30" s="22" t="s">
        <v>4</v>
      </c>
      <c r="B30" s="23"/>
      <c r="C30" s="24" t="s">
        <v>5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6"/>
    </row>
    <row r="31" spans="1:27" x14ac:dyDescent="0.2">
      <c r="A31" s="27" t="s">
        <v>6</v>
      </c>
      <c r="B31" s="28"/>
      <c r="C31" s="29" t="s">
        <v>7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1"/>
    </row>
    <row r="32" spans="1:27" x14ac:dyDescent="0.2">
      <c r="A32" s="27" t="s">
        <v>8</v>
      </c>
      <c r="B32" s="28"/>
      <c r="C32" s="3" t="s">
        <v>9</v>
      </c>
      <c r="D32" s="3" t="s">
        <v>10</v>
      </c>
      <c r="E32" s="3" t="s">
        <v>11</v>
      </c>
      <c r="F32" s="3" t="s">
        <v>12</v>
      </c>
      <c r="G32" s="3" t="s">
        <v>13</v>
      </c>
      <c r="H32" s="3" t="s">
        <v>14</v>
      </c>
      <c r="I32" s="3" t="s">
        <v>15</v>
      </c>
      <c r="J32" s="3" t="s">
        <v>16</v>
      </c>
      <c r="K32" s="3" t="s">
        <v>17</v>
      </c>
      <c r="L32" s="3" t="s">
        <v>18</v>
      </c>
      <c r="M32" s="3" t="s">
        <v>19</v>
      </c>
      <c r="N32" s="3" t="s">
        <v>20</v>
      </c>
      <c r="O32" s="3" t="s">
        <v>21</v>
      </c>
      <c r="P32" s="3" t="s">
        <v>22</v>
      </c>
      <c r="Q32" s="3" t="s">
        <v>23</v>
      </c>
      <c r="R32" s="3" t="s">
        <v>24</v>
      </c>
      <c r="S32" s="3" t="s">
        <v>25</v>
      </c>
      <c r="T32" s="3" t="s">
        <v>26</v>
      </c>
      <c r="U32" s="3" t="s">
        <v>27</v>
      </c>
      <c r="V32" s="3" t="s">
        <v>28</v>
      </c>
      <c r="W32" s="3" t="s">
        <v>29</v>
      </c>
      <c r="X32" s="3" t="s">
        <v>30</v>
      </c>
      <c r="Y32" s="3" t="s">
        <v>31</v>
      </c>
      <c r="Z32" s="3" t="s">
        <v>32</v>
      </c>
      <c r="AA32" s="3" t="s">
        <v>33</v>
      </c>
    </row>
    <row r="33" spans="1:27" ht="13.5" x14ac:dyDescent="0.25">
      <c r="A33" s="4" t="s">
        <v>34</v>
      </c>
      <c r="B33" s="5" t="s">
        <v>35</v>
      </c>
      <c r="C33" s="5" t="s">
        <v>35</v>
      </c>
      <c r="D33" s="5" t="s">
        <v>35</v>
      </c>
      <c r="E33" s="5" t="s">
        <v>35</v>
      </c>
      <c r="F33" s="5" t="s">
        <v>35</v>
      </c>
      <c r="G33" s="5" t="s">
        <v>35</v>
      </c>
      <c r="H33" s="5" t="s">
        <v>35</v>
      </c>
      <c r="I33" s="5" t="s">
        <v>35</v>
      </c>
      <c r="J33" s="5" t="s">
        <v>35</v>
      </c>
      <c r="K33" s="5" t="s">
        <v>35</v>
      </c>
      <c r="L33" s="5" t="s">
        <v>35</v>
      </c>
      <c r="M33" s="5" t="s">
        <v>35</v>
      </c>
      <c r="N33" s="5" t="s">
        <v>35</v>
      </c>
      <c r="O33" s="5" t="s">
        <v>35</v>
      </c>
      <c r="P33" s="5" t="s">
        <v>35</v>
      </c>
      <c r="Q33" s="5" t="s">
        <v>35</v>
      </c>
      <c r="R33" s="5" t="s">
        <v>35</v>
      </c>
      <c r="S33" s="5" t="s">
        <v>35</v>
      </c>
      <c r="T33" s="5" t="s">
        <v>35</v>
      </c>
      <c r="U33" s="5" t="s">
        <v>35</v>
      </c>
      <c r="V33" s="5" t="s">
        <v>35</v>
      </c>
      <c r="W33" s="5" t="s">
        <v>35</v>
      </c>
      <c r="X33" s="5" t="s">
        <v>35</v>
      </c>
      <c r="Y33" s="5" t="s">
        <v>35</v>
      </c>
      <c r="Z33" s="5" t="s">
        <v>35</v>
      </c>
      <c r="AA33" s="5" t="s">
        <v>35</v>
      </c>
    </row>
    <row r="34" spans="1:27" ht="13.5" x14ac:dyDescent="0.25">
      <c r="A34" s="6" t="s">
        <v>36</v>
      </c>
      <c r="B34" s="5" t="s">
        <v>37</v>
      </c>
      <c r="C34" s="7">
        <v>8446.7669999999998</v>
      </c>
      <c r="D34" s="7">
        <v>9081.77</v>
      </c>
      <c r="E34" s="7">
        <v>10365.76</v>
      </c>
      <c r="F34" s="7">
        <v>11182.8</v>
      </c>
      <c r="G34" s="7">
        <v>11661.97</v>
      </c>
      <c r="H34" s="7">
        <v>12565.3</v>
      </c>
      <c r="I34" s="7">
        <v>14587.22</v>
      </c>
      <c r="J34" s="7">
        <v>16861.07</v>
      </c>
      <c r="K34" s="7">
        <v>19333.79</v>
      </c>
      <c r="L34" s="7">
        <v>19397.27</v>
      </c>
      <c r="M34" s="7">
        <v>17262.45</v>
      </c>
      <c r="N34" s="7">
        <v>18791.14</v>
      </c>
      <c r="O34" s="7">
        <v>19918.04</v>
      </c>
      <c r="P34" s="7">
        <v>17884.39</v>
      </c>
      <c r="Q34" s="7">
        <v>19375.349999999999</v>
      </c>
      <c r="R34" s="7">
        <v>23428.49</v>
      </c>
      <c r="S34" s="7">
        <v>27742.11</v>
      </c>
      <c r="T34" s="7">
        <v>30433.05</v>
      </c>
      <c r="U34" s="7">
        <v>33078.879999999997</v>
      </c>
      <c r="V34" s="7">
        <v>40373.440000000002</v>
      </c>
      <c r="W34" s="7">
        <v>42905.22</v>
      </c>
      <c r="X34" s="7">
        <v>39833.1</v>
      </c>
      <c r="Y34" s="7">
        <v>46335.32</v>
      </c>
      <c r="Z34" s="7">
        <v>51639.94</v>
      </c>
      <c r="AA34" s="7">
        <v>52985.72</v>
      </c>
    </row>
    <row r="35" spans="1:27" ht="13.5" x14ac:dyDescent="0.25">
      <c r="A35" s="6" t="s">
        <v>38</v>
      </c>
      <c r="B35" s="5" t="s">
        <v>37</v>
      </c>
      <c r="C35" s="8" t="s">
        <v>39</v>
      </c>
      <c r="D35" s="8" t="s">
        <v>39</v>
      </c>
      <c r="E35" s="8" t="s">
        <v>39</v>
      </c>
      <c r="F35" s="8" t="s">
        <v>39</v>
      </c>
      <c r="G35" s="8">
        <v>28260.7</v>
      </c>
      <c r="H35" s="8">
        <v>26746.93</v>
      </c>
      <c r="I35" s="8">
        <v>30061.759999999998</v>
      </c>
      <c r="J35" s="8">
        <v>24354.27</v>
      </c>
      <c r="K35" s="8">
        <v>24525.5</v>
      </c>
      <c r="L35" s="8">
        <v>21924.639999999999</v>
      </c>
      <c r="M35" s="8">
        <v>23262.61</v>
      </c>
      <c r="N35" s="8">
        <v>23395.46</v>
      </c>
      <c r="O35" s="8">
        <v>23001.919999999998</v>
      </c>
      <c r="P35" s="8">
        <v>23925.67</v>
      </c>
      <c r="Q35" s="8">
        <v>25931.45</v>
      </c>
      <c r="R35" s="8">
        <v>32560.28</v>
      </c>
      <c r="S35" s="8">
        <v>37847.660000000003</v>
      </c>
      <c r="T35" s="8">
        <v>42270.62</v>
      </c>
      <c r="U35" s="8">
        <v>45658.34</v>
      </c>
      <c r="V35" s="8">
        <v>54264.82</v>
      </c>
      <c r="W35" s="8">
        <v>63446.76</v>
      </c>
      <c r="X35" s="8">
        <v>54497.84</v>
      </c>
      <c r="Y35" s="8">
        <v>54483.09</v>
      </c>
      <c r="Z35" s="8">
        <v>61159.68</v>
      </c>
      <c r="AA35" s="8">
        <v>60506.41</v>
      </c>
    </row>
    <row r="36" spans="1:27" ht="13.5" x14ac:dyDescent="0.25">
      <c r="A36" s="6" t="s">
        <v>40</v>
      </c>
      <c r="B36" s="5" t="s">
        <v>37</v>
      </c>
      <c r="C36" s="7" t="s">
        <v>39</v>
      </c>
      <c r="D36" s="7" t="s">
        <v>39</v>
      </c>
      <c r="E36" s="7" t="s">
        <v>39</v>
      </c>
      <c r="F36" s="7" t="s">
        <v>39</v>
      </c>
      <c r="G36" s="7" t="s">
        <v>39</v>
      </c>
      <c r="H36" s="7" t="s">
        <v>39</v>
      </c>
      <c r="I36" s="7" t="s">
        <v>39</v>
      </c>
      <c r="J36" s="7">
        <v>29604.07</v>
      </c>
      <c r="K36" s="7">
        <v>29274.81</v>
      </c>
      <c r="L36" s="7">
        <v>29143.96</v>
      </c>
      <c r="M36" s="7">
        <v>30768.14</v>
      </c>
      <c r="N36" s="7">
        <v>32577.62</v>
      </c>
      <c r="O36" s="7">
        <v>34338.379999999997</v>
      </c>
      <c r="P36" s="7">
        <v>35394.160000000003</v>
      </c>
      <c r="Q36" s="7">
        <v>37748.800000000003</v>
      </c>
      <c r="R36" s="7">
        <v>44645.120000000003</v>
      </c>
      <c r="S36" s="7">
        <v>52676.35</v>
      </c>
      <c r="T36" s="7">
        <v>56130.5</v>
      </c>
      <c r="U36" s="7">
        <v>59476.59</v>
      </c>
      <c r="V36" s="7">
        <v>74967.320000000007</v>
      </c>
      <c r="W36" s="7">
        <v>91629.08</v>
      </c>
      <c r="X36" s="7">
        <v>87941.47</v>
      </c>
      <c r="Y36" s="7">
        <v>92768.39</v>
      </c>
      <c r="Z36" s="7">
        <v>98241.48</v>
      </c>
      <c r="AA36" s="7">
        <v>101569.8</v>
      </c>
    </row>
    <row r="37" spans="1:27" ht="13.5" x14ac:dyDescent="0.25">
      <c r="A37" s="6" t="s">
        <v>41</v>
      </c>
      <c r="B37" s="5" t="s">
        <v>37</v>
      </c>
      <c r="C37" s="8" t="s">
        <v>39</v>
      </c>
      <c r="D37" s="8" t="s">
        <v>39</v>
      </c>
      <c r="E37" s="8">
        <v>18844.68</v>
      </c>
      <c r="F37" s="8">
        <v>19972.95</v>
      </c>
      <c r="G37" s="8">
        <v>20205.419999999998</v>
      </c>
      <c r="H37" s="8">
        <v>21156.55</v>
      </c>
      <c r="I37" s="8">
        <v>22834.76</v>
      </c>
      <c r="J37" s="8">
        <v>25187.919999999998</v>
      </c>
      <c r="K37" s="8">
        <v>28400.41</v>
      </c>
      <c r="L37" s="8">
        <v>30493.68</v>
      </c>
      <c r="M37" s="8">
        <v>33060.519999999997</v>
      </c>
      <c r="N37" s="8">
        <v>35521.919999999998</v>
      </c>
      <c r="O37" s="8">
        <v>40175.519999999997</v>
      </c>
      <c r="P37" s="8">
        <v>38956.78</v>
      </c>
      <c r="Q37" s="8">
        <v>40803.379999999997</v>
      </c>
      <c r="R37" s="8">
        <v>45127.73</v>
      </c>
      <c r="S37" s="8">
        <v>53130</v>
      </c>
      <c r="T37" s="8">
        <v>60225.71</v>
      </c>
      <c r="U37" s="8">
        <v>66311.289999999994</v>
      </c>
      <c r="V37" s="8">
        <v>70767.23</v>
      </c>
      <c r="W37" s="8">
        <v>75006.67</v>
      </c>
      <c r="X37" s="8">
        <v>68759.55</v>
      </c>
      <c r="Y37" s="8">
        <v>76919.820000000007</v>
      </c>
      <c r="Z37" s="8">
        <v>84771.89</v>
      </c>
      <c r="AA37" s="8">
        <v>84149.41</v>
      </c>
    </row>
    <row r="38" spans="1:27" ht="13.5" x14ac:dyDescent="0.25">
      <c r="A38" s="6" t="s">
        <v>42</v>
      </c>
      <c r="B38" s="5" t="s">
        <v>37</v>
      </c>
      <c r="C38" s="7">
        <v>3688.5770000000002</v>
      </c>
      <c r="D38" s="7">
        <v>3918.4180000000001</v>
      </c>
      <c r="E38" s="7">
        <v>4503.0050000000001</v>
      </c>
      <c r="F38" s="7">
        <v>4104.3320000000003</v>
      </c>
      <c r="G38" s="7">
        <v>4633.768</v>
      </c>
      <c r="H38" s="7">
        <v>4405.6940000000004</v>
      </c>
      <c r="I38" s="7">
        <v>5452.9009999999998</v>
      </c>
      <c r="J38" s="7">
        <v>7405.0749999999998</v>
      </c>
      <c r="K38" s="7">
        <v>7130.0990000000002</v>
      </c>
      <c r="L38" s="7">
        <v>6653.893</v>
      </c>
      <c r="M38" s="7">
        <v>6690.7079999999996</v>
      </c>
      <c r="N38" s="7">
        <v>6529.1629999999996</v>
      </c>
      <c r="O38" s="7">
        <v>7686.1660000000002</v>
      </c>
      <c r="P38" s="7">
        <v>9206.1260000000002</v>
      </c>
      <c r="Q38" s="7">
        <v>10417.68</v>
      </c>
      <c r="R38" s="7">
        <v>11465.27</v>
      </c>
      <c r="S38" s="7">
        <v>15172.76</v>
      </c>
      <c r="T38" s="7">
        <v>16984.169999999998</v>
      </c>
      <c r="U38" s="7">
        <v>17362.07</v>
      </c>
      <c r="V38" s="7">
        <v>23063.13</v>
      </c>
      <c r="W38" s="7">
        <v>31714.67</v>
      </c>
      <c r="X38" s="7">
        <v>27739.8</v>
      </c>
      <c r="Y38" s="7">
        <v>27003</v>
      </c>
      <c r="Z38" s="7">
        <v>29094.97</v>
      </c>
      <c r="AA38" s="7">
        <v>28221.79</v>
      </c>
    </row>
    <row r="39" spans="1:27" ht="13.5" x14ac:dyDescent="0.25">
      <c r="A39" s="6" t="s">
        <v>43</v>
      </c>
      <c r="B39" s="5" t="s">
        <v>37</v>
      </c>
      <c r="C39" s="8" t="s">
        <v>39</v>
      </c>
      <c r="D39" s="8" t="s">
        <v>39</v>
      </c>
      <c r="E39" s="8" t="s">
        <v>39</v>
      </c>
      <c r="F39" s="8" t="s">
        <v>39</v>
      </c>
      <c r="G39" s="8" t="s">
        <v>39</v>
      </c>
      <c r="H39" s="8" t="s">
        <v>39</v>
      </c>
      <c r="I39" s="8" t="s">
        <v>39</v>
      </c>
      <c r="J39" s="8">
        <v>78870.460000000006</v>
      </c>
      <c r="K39" s="8">
        <v>81863.25</v>
      </c>
      <c r="L39" s="8">
        <v>80931.06</v>
      </c>
      <c r="M39" s="8">
        <v>84799.52</v>
      </c>
      <c r="N39" s="8">
        <v>81718.95</v>
      </c>
      <c r="O39" s="8">
        <v>82841.56</v>
      </c>
      <c r="P39" s="8">
        <v>82383.97</v>
      </c>
      <c r="Q39" s="8">
        <v>88349.77</v>
      </c>
      <c r="R39" s="8">
        <v>101549.1</v>
      </c>
      <c r="S39" s="8">
        <v>114837.6</v>
      </c>
      <c r="T39" s="8">
        <v>122259.4</v>
      </c>
      <c r="U39" s="8">
        <v>128643.2</v>
      </c>
      <c r="V39" s="8">
        <v>149262.5</v>
      </c>
      <c r="W39" s="8">
        <v>165051.4</v>
      </c>
      <c r="X39" s="8">
        <v>190713.3</v>
      </c>
      <c r="Y39" s="8">
        <v>196307</v>
      </c>
      <c r="Z39" s="8">
        <v>235561.5</v>
      </c>
      <c r="AA39" s="8">
        <v>216302.6</v>
      </c>
    </row>
    <row r="40" spans="1:27" ht="13.5" x14ac:dyDescent="0.25">
      <c r="A40" s="9" t="s">
        <v>44</v>
      </c>
      <c r="B40" s="5" t="s">
        <v>37</v>
      </c>
      <c r="C40" s="7">
        <v>47467.1</v>
      </c>
      <c r="D40" s="7">
        <v>49900.69</v>
      </c>
      <c r="E40" s="7">
        <v>62314.61</v>
      </c>
      <c r="F40" s="7">
        <v>64127.040000000001</v>
      </c>
      <c r="G40" s="7">
        <v>68067.95</v>
      </c>
      <c r="H40" s="7">
        <v>63703.65</v>
      </c>
      <c r="I40" s="7">
        <v>65463.63</v>
      </c>
      <c r="J40" s="7">
        <v>79917.820000000007</v>
      </c>
      <c r="K40" s="7">
        <v>83552.83</v>
      </c>
      <c r="L40" s="7">
        <v>82565.05</v>
      </c>
      <c r="M40" s="7">
        <v>84034.01</v>
      </c>
      <c r="N40" s="7">
        <v>84011.91</v>
      </c>
      <c r="O40" s="7">
        <v>83160.429999999993</v>
      </c>
      <c r="P40" s="7">
        <v>88589.25</v>
      </c>
      <c r="Q40" s="7">
        <v>102272.3</v>
      </c>
      <c r="R40" s="7">
        <v>123278.3</v>
      </c>
      <c r="S40" s="7">
        <v>146985.4</v>
      </c>
      <c r="T40" s="7">
        <v>163711</v>
      </c>
      <c r="U40" s="7">
        <v>187157.3</v>
      </c>
      <c r="V40" s="7">
        <v>222071.1</v>
      </c>
      <c r="W40" s="7">
        <v>255404.79999999999</v>
      </c>
      <c r="X40" s="7">
        <v>239261.6</v>
      </c>
      <c r="Y40" s="7">
        <v>247525.2</v>
      </c>
      <c r="Z40" s="7">
        <v>273923.09999999998</v>
      </c>
      <c r="AA40" s="7">
        <v>270537.90000000002</v>
      </c>
    </row>
    <row r="41" spans="1:27" ht="13.5" x14ac:dyDescent="0.25">
      <c r="A41" s="6" t="s">
        <v>45</v>
      </c>
      <c r="B41" s="5" t="s">
        <v>37</v>
      </c>
      <c r="C41" s="8">
        <v>10511.92</v>
      </c>
      <c r="D41" s="8">
        <v>9258.5879999999997</v>
      </c>
      <c r="E41" s="8">
        <v>10987.46</v>
      </c>
      <c r="F41" s="8">
        <v>11111.64</v>
      </c>
      <c r="G41" s="8">
        <v>11943.45</v>
      </c>
      <c r="H41" s="8">
        <v>10464.82</v>
      </c>
      <c r="I41" s="8">
        <v>10811.5</v>
      </c>
      <c r="J41" s="8">
        <v>10775.25</v>
      </c>
      <c r="K41" s="8">
        <v>10430.959999999999</v>
      </c>
      <c r="L41" s="8">
        <v>11183.28</v>
      </c>
      <c r="M41" s="8">
        <v>11521.79</v>
      </c>
      <c r="N41" s="8">
        <v>17351.14</v>
      </c>
      <c r="O41" s="8">
        <v>19636.03</v>
      </c>
      <c r="P41" s="8">
        <v>19773.759999999998</v>
      </c>
      <c r="Q41" s="8">
        <v>19918.63</v>
      </c>
      <c r="R41" s="8">
        <v>24210.7</v>
      </c>
      <c r="S41" s="8">
        <v>33226.339999999997</v>
      </c>
      <c r="T41" s="8">
        <v>33871.18</v>
      </c>
      <c r="U41" s="8">
        <v>35601.980000000003</v>
      </c>
      <c r="V41" s="8">
        <v>42899.05</v>
      </c>
      <c r="W41" s="8">
        <v>49806.06</v>
      </c>
      <c r="X41" s="8">
        <v>37487.06</v>
      </c>
      <c r="Y41" s="8">
        <v>37716.99</v>
      </c>
      <c r="Z41" s="8">
        <v>39781.18</v>
      </c>
      <c r="AA41" s="8">
        <v>35380.22</v>
      </c>
    </row>
    <row r="42" spans="1:27" ht="13.5" x14ac:dyDescent="0.25">
      <c r="A42" s="6" t="s">
        <v>46</v>
      </c>
      <c r="B42" s="5" t="s">
        <v>37</v>
      </c>
      <c r="C42" s="7">
        <v>30364.77</v>
      </c>
      <c r="D42" s="7">
        <v>32805.58</v>
      </c>
      <c r="E42" s="7">
        <v>46391.3</v>
      </c>
      <c r="F42" s="7">
        <v>43379.519999999997</v>
      </c>
      <c r="G42" s="7">
        <v>53986.49</v>
      </c>
      <c r="H42" s="7">
        <v>48902.68</v>
      </c>
      <c r="I42" s="7">
        <v>59958.84</v>
      </c>
      <c r="J42" s="7">
        <v>63141.97</v>
      </c>
      <c r="K42" s="7">
        <v>72601.14</v>
      </c>
      <c r="L42" s="7">
        <v>76090.27</v>
      </c>
      <c r="M42" s="7">
        <v>69715.5</v>
      </c>
      <c r="N42" s="7">
        <v>58712.39</v>
      </c>
      <c r="O42" s="7">
        <v>56463.87</v>
      </c>
      <c r="P42" s="7">
        <v>57678.27</v>
      </c>
      <c r="Q42" s="7">
        <v>59880.31</v>
      </c>
      <c r="R42" s="7">
        <v>71650.460000000006</v>
      </c>
      <c r="S42" s="7">
        <v>84726.71</v>
      </c>
      <c r="T42" s="7">
        <v>89353.42</v>
      </c>
      <c r="U42" s="7">
        <v>98828.92</v>
      </c>
      <c r="V42" s="7">
        <v>111953.4</v>
      </c>
      <c r="W42" s="7">
        <v>115170.9</v>
      </c>
      <c r="X42" s="7">
        <v>94188.96</v>
      </c>
      <c r="Y42" s="7">
        <v>97964.13</v>
      </c>
      <c r="Z42" s="7">
        <v>107595.4</v>
      </c>
      <c r="AA42" s="7">
        <v>105175.1</v>
      </c>
    </row>
    <row r="43" spans="1:27" ht="13.5" x14ac:dyDescent="0.25">
      <c r="A43" s="6" t="s">
        <v>47</v>
      </c>
      <c r="B43" s="5" t="s">
        <v>37</v>
      </c>
      <c r="C43" s="8">
        <v>35394.050000000003</v>
      </c>
      <c r="D43" s="8">
        <v>40290.14</v>
      </c>
      <c r="E43" s="8">
        <v>41312.74</v>
      </c>
      <c r="F43" s="8">
        <v>44871.13</v>
      </c>
      <c r="G43" s="8">
        <v>49010.46</v>
      </c>
      <c r="H43" s="8">
        <v>53212.24</v>
      </c>
      <c r="I43" s="8">
        <v>58283.12</v>
      </c>
      <c r="J43" s="8">
        <v>65457.66</v>
      </c>
      <c r="K43" s="8">
        <v>67688.84</v>
      </c>
      <c r="L43" s="8">
        <v>69326.75</v>
      </c>
      <c r="M43" s="8">
        <v>62376.19</v>
      </c>
      <c r="N43" s="8">
        <v>60895.79</v>
      </c>
      <c r="O43" s="8">
        <v>69199.41</v>
      </c>
      <c r="P43" s="8">
        <v>64487.61</v>
      </c>
      <c r="Q43" s="8">
        <v>65747.509999999995</v>
      </c>
      <c r="R43" s="8">
        <v>77566.720000000001</v>
      </c>
      <c r="S43" s="8">
        <v>97599.66</v>
      </c>
      <c r="T43" s="8">
        <v>110386.2</v>
      </c>
      <c r="U43" s="8">
        <v>117280.5</v>
      </c>
      <c r="V43" s="8">
        <v>129025.4</v>
      </c>
      <c r="W43" s="8">
        <v>148700.79999999999</v>
      </c>
      <c r="X43" s="8">
        <v>128239.8</v>
      </c>
      <c r="Y43" s="8">
        <v>141317.29999999999</v>
      </c>
      <c r="Z43" s="8">
        <v>145689.1</v>
      </c>
      <c r="AA43" s="8">
        <v>145547.9</v>
      </c>
    </row>
    <row r="44" spans="1:27" ht="13.5" x14ac:dyDescent="0.25">
      <c r="A44" s="6" t="s">
        <v>48</v>
      </c>
      <c r="B44" s="5" t="s">
        <v>37</v>
      </c>
      <c r="C44" s="7">
        <v>21874.71</v>
      </c>
      <c r="D44" s="7">
        <v>24008.67</v>
      </c>
      <c r="E44" s="7">
        <v>29173.35</v>
      </c>
      <c r="F44" s="7">
        <v>32982.129999999997</v>
      </c>
      <c r="G44" s="7">
        <v>38177.449999999997</v>
      </c>
      <c r="H44" s="7">
        <v>37946.379999999997</v>
      </c>
      <c r="I44" s="7">
        <v>41377.879999999997</v>
      </c>
      <c r="J44" s="7">
        <v>45870.879999999997</v>
      </c>
      <c r="K44" s="7">
        <v>47240.9</v>
      </c>
      <c r="L44" s="7">
        <v>49036.29</v>
      </c>
      <c r="M44" s="7">
        <v>49689.47</v>
      </c>
      <c r="N44" s="7">
        <v>52057.07</v>
      </c>
      <c r="O44" s="7">
        <v>49338.7</v>
      </c>
      <c r="P44" s="7">
        <v>51284.63</v>
      </c>
      <c r="Q44" s="7">
        <v>55960.01</v>
      </c>
      <c r="R44" s="7">
        <v>63167.68</v>
      </c>
      <c r="S44" s="7">
        <v>73736.33</v>
      </c>
      <c r="T44" s="7">
        <v>80119.8</v>
      </c>
      <c r="U44" s="7">
        <v>84701.64</v>
      </c>
      <c r="V44" s="7">
        <v>96377.69</v>
      </c>
      <c r="W44" s="7">
        <v>105181</v>
      </c>
      <c r="X44" s="7">
        <v>92879.17</v>
      </c>
      <c r="Y44" s="7">
        <v>95702</v>
      </c>
      <c r="Z44" s="7">
        <v>107083.5</v>
      </c>
      <c r="AA44" s="7">
        <v>104411.8</v>
      </c>
    </row>
    <row r="45" spans="1:27" ht="13.5" x14ac:dyDescent="0.25">
      <c r="A45" s="6" t="s">
        <v>49</v>
      </c>
      <c r="B45" s="5" t="s">
        <v>37</v>
      </c>
      <c r="C45" s="8">
        <v>2543.8420000000001</v>
      </c>
      <c r="D45" s="8">
        <v>2385.8429999999998</v>
      </c>
      <c r="E45" s="8">
        <v>2489.3589999999999</v>
      </c>
      <c r="F45" s="8">
        <v>2582.6350000000002</v>
      </c>
      <c r="G45" s="8">
        <v>2638.1129999999998</v>
      </c>
      <c r="H45" s="8">
        <v>2857.85</v>
      </c>
      <c r="I45" s="8">
        <v>3673.7779999999998</v>
      </c>
      <c r="J45" s="8">
        <v>4487.68</v>
      </c>
      <c r="K45" s="8">
        <v>4662.1109999999999</v>
      </c>
      <c r="L45" s="8">
        <v>4239.1989999999996</v>
      </c>
      <c r="M45" s="8">
        <v>3722.7060000000001</v>
      </c>
      <c r="N45" s="8">
        <v>4336.1970000000001</v>
      </c>
      <c r="O45" s="8">
        <v>4456.4049999999997</v>
      </c>
      <c r="P45" s="8">
        <v>4530.7969999999996</v>
      </c>
      <c r="Q45" s="8">
        <v>5559.96</v>
      </c>
      <c r="R45" s="8">
        <v>7064.5910000000003</v>
      </c>
      <c r="S45" s="8">
        <v>8393.0210000000006</v>
      </c>
      <c r="T45" s="8">
        <v>8872.3109999999997</v>
      </c>
      <c r="U45" s="8">
        <v>8361.9560000000001</v>
      </c>
      <c r="V45" s="8">
        <v>9791.51</v>
      </c>
      <c r="W45" s="8">
        <v>9711.0349999999999</v>
      </c>
      <c r="X45" s="8">
        <v>8659.8639999999996</v>
      </c>
      <c r="Y45" s="8">
        <v>9767.4</v>
      </c>
      <c r="Z45" s="8">
        <v>11261.4</v>
      </c>
      <c r="AA45" s="8">
        <v>11404.97</v>
      </c>
    </row>
    <row r="46" spans="1:27" ht="13.5" x14ac:dyDescent="0.25">
      <c r="A46" s="6" t="s">
        <v>50</v>
      </c>
      <c r="B46" s="5" t="s">
        <v>37</v>
      </c>
      <c r="C46" s="7" t="s">
        <v>39</v>
      </c>
      <c r="D46" s="7" t="s">
        <v>39</v>
      </c>
      <c r="E46" s="7">
        <v>27744.45</v>
      </c>
      <c r="F46" s="7">
        <v>29310.61</v>
      </c>
      <c r="G46" s="7">
        <v>33662.26</v>
      </c>
      <c r="H46" s="7">
        <v>30635.18</v>
      </c>
      <c r="I46" s="7">
        <v>33644.82</v>
      </c>
      <c r="J46" s="7">
        <v>40309.199999999997</v>
      </c>
      <c r="K46" s="7">
        <v>44487.22</v>
      </c>
      <c r="L46" s="7">
        <v>43866.71</v>
      </c>
      <c r="M46" s="7">
        <v>48370.17</v>
      </c>
      <c r="N46" s="7">
        <v>52473.4</v>
      </c>
      <c r="O46" s="7">
        <v>52598.09</v>
      </c>
      <c r="P46" s="7">
        <v>55767.21</v>
      </c>
      <c r="Q46" s="7">
        <v>59867.19</v>
      </c>
      <c r="R46" s="7">
        <v>74211.97</v>
      </c>
      <c r="S46" s="7">
        <v>86170.64</v>
      </c>
      <c r="T46" s="7">
        <v>94761.41</v>
      </c>
      <c r="U46" s="7">
        <v>106389.5</v>
      </c>
      <c r="V46" s="7">
        <v>127730.8</v>
      </c>
      <c r="W46" s="7">
        <v>142770.20000000001</v>
      </c>
      <c r="X46" s="7">
        <v>123302.3</v>
      </c>
      <c r="Y46" s="7">
        <v>124694.2</v>
      </c>
      <c r="Z46" s="7">
        <v>143315.20000000001</v>
      </c>
      <c r="AA46" s="7">
        <v>137778.6</v>
      </c>
    </row>
    <row r="47" spans="1:27" ht="13.5" x14ac:dyDescent="0.25">
      <c r="A47" s="6" t="s">
        <v>51</v>
      </c>
      <c r="B47" s="5" t="s">
        <v>37</v>
      </c>
      <c r="C47" s="8">
        <v>10731.54</v>
      </c>
      <c r="D47" s="8">
        <v>11758.35</v>
      </c>
      <c r="E47" s="8">
        <v>14025.53</v>
      </c>
      <c r="F47" s="8">
        <v>15181.21</v>
      </c>
      <c r="G47" s="8">
        <v>15913.2</v>
      </c>
      <c r="H47" s="8">
        <v>12805.83</v>
      </c>
      <c r="I47" s="8">
        <v>14188.75</v>
      </c>
      <c r="J47" s="8">
        <v>16367.56</v>
      </c>
      <c r="K47" s="8">
        <v>17484.32</v>
      </c>
      <c r="L47" s="8">
        <v>18348.7</v>
      </c>
      <c r="M47" s="8">
        <v>19715.62</v>
      </c>
      <c r="N47" s="8">
        <v>22149.54</v>
      </c>
      <c r="O47" s="8">
        <v>23089.23</v>
      </c>
      <c r="P47" s="8">
        <v>23635.91</v>
      </c>
      <c r="Q47" s="8">
        <v>25357.54</v>
      </c>
      <c r="R47" s="8">
        <v>29663.33</v>
      </c>
      <c r="S47" s="8">
        <v>37609.33</v>
      </c>
      <c r="T47" s="8">
        <v>42441.32</v>
      </c>
      <c r="U47" s="8">
        <v>48780.480000000003</v>
      </c>
      <c r="V47" s="8">
        <v>62077.3</v>
      </c>
      <c r="W47" s="8">
        <v>68766.039999999994</v>
      </c>
      <c r="X47" s="8">
        <v>55799.14</v>
      </c>
      <c r="Y47" s="8">
        <v>61179.16</v>
      </c>
      <c r="Z47" s="8">
        <v>70991.83</v>
      </c>
      <c r="AA47" s="8">
        <v>71052.259999999995</v>
      </c>
    </row>
    <row r="48" spans="1:27" ht="13.5" x14ac:dyDescent="0.25">
      <c r="A48" s="6" t="s">
        <v>52</v>
      </c>
      <c r="B48" s="5" t="s">
        <v>37</v>
      </c>
      <c r="C48" s="7">
        <v>51752.32</v>
      </c>
      <c r="D48" s="7">
        <v>51589.09</v>
      </c>
      <c r="E48" s="7">
        <v>60867.63</v>
      </c>
      <c r="F48" s="7">
        <v>61252.46</v>
      </c>
      <c r="G48" s="7">
        <v>66026.59</v>
      </c>
      <c r="H48" s="7">
        <v>65468.88</v>
      </c>
      <c r="I48" s="7">
        <v>73588.039999999994</v>
      </c>
      <c r="J48" s="7">
        <v>84535.27</v>
      </c>
      <c r="K48" s="7">
        <v>96519.02</v>
      </c>
      <c r="L48" s="7">
        <v>110815.7</v>
      </c>
      <c r="M48" s="7">
        <v>117224.8</v>
      </c>
      <c r="N48" s="7">
        <v>124429.8</v>
      </c>
      <c r="O48" s="7">
        <v>124792.8</v>
      </c>
      <c r="P48" s="7">
        <v>128679.4</v>
      </c>
      <c r="Q48" s="7">
        <v>141231.70000000001</v>
      </c>
      <c r="R48" s="7">
        <v>172350</v>
      </c>
      <c r="S48" s="7">
        <v>212038.9</v>
      </c>
      <c r="T48" s="7">
        <v>234748.4</v>
      </c>
      <c r="U48" s="7">
        <v>266264.7</v>
      </c>
      <c r="V48" s="7">
        <v>321236</v>
      </c>
      <c r="W48" s="7">
        <v>326530.3</v>
      </c>
      <c r="X48" s="7">
        <v>272002.09999999998</v>
      </c>
      <c r="Y48" s="7">
        <v>281135.7</v>
      </c>
      <c r="Z48" s="7">
        <v>311731</v>
      </c>
      <c r="AA48" s="7">
        <v>306476.3</v>
      </c>
    </row>
    <row r="49" spans="1:2" x14ac:dyDescent="0.2">
      <c r="A49" s="10" t="s">
        <v>58</v>
      </c>
    </row>
    <row r="50" spans="1:2" x14ac:dyDescent="0.2">
      <c r="A50" s="11" t="s">
        <v>54</v>
      </c>
    </row>
    <row r="51" spans="1:2" x14ac:dyDescent="0.2">
      <c r="A51" s="12" t="s">
        <v>55</v>
      </c>
      <c r="B51" s="11" t="s">
        <v>56</v>
      </c>
    </row>
  </sheetData>
  <mergeCells count="14">
    <mergeCell ref="A32:B32"/>
    <mergeCell ref="A6:B6"/>
    <mergeCell ref="A29:B29"/>
    <mergeCell ref="C29:AA29"/>
    <mergeCell ref="A30:B30"/>
    <mergeCell ref="C30:AA30"/>
    <mergeCell ref="A31:B31"/>
    <mergeCell ref="C31:AA31"/>
    <mergeCell ref="A3:B3"/>
    <mergeCell ref="C3:AA3"/>
    <mergeCell ref="A4:B4"/>
    <mergeCell ref="C4:AA4"/>
    <mergeCell ref="A5:B5"/>
    <mergeCell ref="C5:AA5"/>
  </mergeCells>
  <hyperlinks>
    <hyperlink ref="A2" r:id="rId1" tooltip="Click once to display linked information. Click and hold to select this cell." display="http://stats.oecd.org/OECDStat_Metadata/ShowMetadata.ashx?Dataset=MEI_BOP&amp;ShowOnWeb=true&amp;Lang=en"/>
    <hyperlink ref="B8" r:id="rId2" tooltip="Click once to display linked information. Click and hold to select this cell." display="http://stats.oecd.org/OECDStat_Metadata/ShowMetadata.ashx?Dataset=MEI_BOP&amp;Coords=[SUBJECT].[BPCRTD01],[MEASURE].[CXCU],[LOCATION].[AUS]&amp;ShowOnWeb=true"/>
    <hyperlink ref="B9" r:id="rId3" tooltip="Click once to display linked information. Click and hold to select this cell." display="http://stats.oecd.org/OECDStat_Metadata/ShowMetadata.ashx?Dataset=MEI_BOP&amp;Coords=[SUBJECT].[BPCRTD01],[MEASURE].[CXCU],[LOCATION].[AUT]&amp;ShowOnWeb=true"/>
    <hyperlink ref="B10" r:id="rId4" tooltip="Click once to display linked information. Click and hold to select this cell." display="http://stats.oecd.org/OECDStat_Metadata/ShowMetadata.ashx?Dataset=MEI_BOP&amp;Coords=[SUBJECT].[BPCRTD01],[MEASURE].[CXCU],[LOCATION].[BEL]&amp;ShowOnWeb=true"/>
    <hyperlink ref="B11" r:id="rId5" tooltip="Click once to display linked information. Click and hold to select this cell." display="http://stats.oecd.org/OECDStat_Metadata/ShowMetadata.ashx?Dataset=MEI_BOP&amp;Coords=[SUBJECT].[BPCRTD01],[MEASURE].[CXCU],[LOCATION].[CAN]&amp;ShowOnWeb=true"/>
    <hyperlink ref="B12" r:id="rId6" tooltip="Click once to display linked information. Click and hold to select this cell." display="http://stats.oecd.org/OECDStat_Metadata/ShowMetadata.ashx?Dataset=MEI_BOP&amp;Coords=[SUBJECT].[BPCRTD01],[MEASURE].[CXCU],[LOCATION].[FIN]&amp;ShowOnWeb=true"/>
    <hyperlink ref="B13" r:id="rId7" tooltip="Click once to display linked information. Click and hold to select this cell." display="http://stats.oecd.org/OECDStat_Metadata/ShowMetadata.ashx?Dataset=MEI_BOP&amp;Coords=[SUBJECT].[BPCRTD01],[MEASURE].[CXCU],[LOCATION].[FRA]&amp;ShowOnWeb=true"/>
    <hyperlink ref="A14" r:id="rId8" tooltip="Click once to display linked information. Click and hold to select this cell." display="http://stats.oecd.org/OECDStat_Metadata/ShowMetadata.ashx?Dataset=MEI_BOP&amp;Coords=[LOCATION].[DEU]&amp;ShowOnWeb=true&amp;Lang=en"/>
    <hyperlink ref="B14" r:id="rId9" tooltip="Click once to display linked information. Click and hold to select this cell." display="http://stats.oecd.org/OECDStat_Metadata/ShowMetadata.ashx?Dataset=MEI_BOP&amp;Coords=[SUBJECT].[BPCRTD01],[MEASURE].[CXCU],[LOCATION].[DEU]&amp;ShowOnWeb=true"/>
    <hyperlink ref="B15" r:id="rId10" tooltip="Click once to display linked information. Click and hold to select this cell." display="http://stats.oecd.org/OECDStat_Metadata/ShowMetadata.ashx?Dataset=MEI_BOP&amp;Coords=[SUBJECT].[BPCRTD01],[MEASURE].[CXCU],[LOCATION].[GRC]&amp;ShowOnWeb=true"/>
    <hyperlink ref="B16" r:id="rId11" tooltip="Click once to display linked information. Click and hold to select this cell." display="http://stats.oecd.org/OECDStat_Metadata/ShowMetadata.ashx?Dataset=MEI_BOP&amp;Coords=[SUBJECT].[BPCRTD01],[MEASURE].[CXCU],[LOCATION].[ITA]&amp;ShowOnWeb=true"/>
    <hyperlink ref="B17" r:id="rId12" tooltip="Click once to display linked information. Click and hold to select this cell." display="http://stats.oecd.org/OECDStat_Metadata/ShowMetadata.ashx?Dataset=MEI_BOP&amp;Coords=[SUBJECT].[BPCRTD01],[MEASURE].[CXCU],[LOCATION].[JPN]&amp;ShowOnWeb=true"/>
    <hyperlink ref="B18" r:id="rId13" tooltip="Click once to display linked information. Click and hold to select this cell." display="http://stats.oecd.org/OECDStat_Metadata/ShowMetadata.ashx?Dataset=MEI_BOP&amp;Coords=[SUBJECT].[BPCRTD01],[MEASURE].[CXCU],[LOCATION].[NLD]&amp;ShowOnWeb=true"/>
    <hyperlink ref="B19" r:id="rId14" tooltip="Click once to display linked information. Click and hold to select this cell." display="http://stats.oecd.org/OECDStat_Metadata/ShowMetadata.ashx?Dataset=MEI_BOP&amp;Coords=[SUBJECT].[BPCRTD01],[MEASURE].[CXCU],[LOCATION].[NZL]&amp;ShowOnWeb=true"/>
    <hyperlink ref="B20" r:id="rId15" tooltip="Click once to display linked information. Click and hold to select this cell." display="http://stats.oecd.org/OECDStat_Metadata/ShowMetadata.ashx?Dataset=MEI_BOP&amp;Coords=[SUBJECT].[BPCRTD01],[MEASURE].[CXCU],[LOCATION].[ESP]&amp;ShowOnWeb=true"/>
    <hyperlink ref="B21" r:id="rId16" tooltip="Click once to display linked information. Click and hold to select this cell." display="http://stats.oecd.org/OECDStat_Metadata/ShowMetadata.ashx?Dataset=MEI_BOP&amp;Coords=[SUBJECT].[BPCRTD01],[MEASURE].[CXCU],[LOCATION].[SWE]&amp;ShowOnWeb=true"/>
    <hyperlink ref="B22" r:id="rId17" tooltip="Click once to display linked information. Click and hold to select this cell." display="http://stats.oecd.org/OECDStat_Metadata/ShowMetadata.ashx?Dataset=MEI_BOP&amp;Coords=[SUBJECT].[BPCRTD01],[MEASURE].[CXCU],[LOCATION].[GBR]&amp;ShowOnWeb=true"/>
    <hyperlink ref="A23" r:id="rId18" tooltip="Click once to display linked information. Click and hold to select this cell." display="http://stats.oecd.org/"/>
    <hyperlink ref="A28" r:id="rId19" tooltip="Click once to display linked information. Click and hold to select this cell." display="http://stats.oecd.org/OECDStat_Metadata/ShowMetadata.ashx?Dataset=MEI_BOP&amp;ShowOnWeb=true&amp;Lang=en"/>
    <hyperlink ref="B34" r:id="rId20" tooltip="Click once to display linked information. Click and hold to select this cell." display="http://stats.oecd.org/OECDStat_Metadata/ShowMetadata.ashx?Dataset=MEI_BOP&amp;Coords=[SUBJECT].[BPCRSE01],[MEASURE].[CXCU],[LOCATION].[AUS]&amp;ShowOnWeb=true"/>
    <hyperlink ref="B35" r:id="rId21" tooltip="Click once to display linked information. Click and hold to select this cell." display="http://stats.oecd.org/OECDStat_Metadata/ShowMetadata.ashx?Dataset=MEI_BOP&amp;Coords=[SUBJECT].[BPCRSE01],[MEASURE].[CXCU],[LOCATION].[AUT]&amp;ShowOnWeb=true"/>
    <hyperlink ref="B36" r:id="rId22" tooltip="Click once to display linked information. Click and hold to select this cell." display="http://stats.oecd.org/OECDStat_Metadata/ShowMetadata.ashx?Dataset=MEI_BOP&amp;Coords=[SUBJECT].[BPCRSE01],[MEASURE].[CXCU],[LOCATION].[BEL]&amp;ShowOnWeb=true"/>
    <hyperlink ref="B37" r:id="rId23" tooltip="Click once to display linked information. Click and hold to select this cell." display="http://stats.oecd.org/OECDStat_Metadata/ShowMetadata.ashx?Dataset=MEI_BOP&amp;Coords=[SUBJECT].[BPCRSE01],[MEASURE].[CXCU],[LOCATION].[CAN]&amp;ShowOnWeb=true"/>
    <hyperlink ref="B38" r:id="rId24" tooltip="Click once to display linked information. Click and hold to select this cell." display="http://stats.oecd.org/OECDStat_Metadata/ShowMetadata.ashx?Dataset=MEI_BOP&amp;Coords=[SUBJECT].[BPCRSE01],[MEASURE].[CXCU],[LOCATION].[FIN]&amp;ShowOnWeb=true"/>
    <hyperlink ref="B39" r:id="rId25" tooltip="Click once to display linked information. Click and hold to select this cell." display="http://stats.oecd.org/OECDStat_Metadata/ShowMetadata.ashx?Dataset=MEI_BOP&amp;Coords=[SUBJECT].[BPCRSE01],[MEASURE].[CXCU],[LOCATION].[FRA]&amp;ShowOnWeb=true"/>
    <hyperlink ref="A40" r:id="rId26" tooltip="Click once to display linked information. Click and hold to select this cell." display="http://stats.oecd.org/OECDStat_Metadata/ShowMetadata.ashx?Dataset=MEI_BOP&amp;Coords=[LOCATION].[DEU]&amp;ShowOnWeb=true&amp;Lang=en"/>
    <hyperlink ref="B40" r:id="rId27" tooltip="Click once to display linked information. Click and hold to select this cell." display="http://stats.oecd.org/OECDStat_Metadata/ShowMetadata.ashx?Dataset=MEI_BOP&amp;Coords=[SUBJECT].[BPCRSE01],[MEASURE].[CXCU],[LOCATION].[DEU]&amp;ShowOnWeb=true"/>
    <hyperlink ref="B41" r:id="rId28" tooltip="Click once to display linked information. Click and hold to select this cell." display="http://stats.oecd.org/OECDStat_Metadata/ShowMetadata.ashx?Dataset=MEI_BOP&amp;Coords=[SUBJECT].[BPCRSE01],[MEASURE].[CXCU],[LOCATION].[GRC]&amp;ShowOnWeb=true"/>
    <hyperlink ref="B42" r:id="rId29" tooltip="Click once to display linked information. Click and hold to select this cell." display="http://stats.oecd.org/OECDStat_Metadata/ShowMetadata.ashx?Dataset=MEI_BOP&amp;Coords=[SUBJECT].[BPCRSE01],[MEASURE].[CXCU],[LOCATION].[ITA]&amp;ShowOnWeb=true"/>
    <hyperlink ref="B43" r:id="rId30" tooltip="Click once to display linked information. Click and hold to select this cell." display="http://stats.oecd.org/OECDStat_Metadata/ShowMetadata.ashx?Dataset=MEI_BOP&amp;Coords=[SUBJECT].[BPCRSE01],[MEASURE].[CXCU],[LOCATION].[JPN]&amp;ShowOnWeb=true"/>
    <hyperlink ref="B44" r:id="rId31" tooltip="Click once to display linked information. Click and hold to select this cell." display="http://stats.oecd.org/OECDStat_Metadata/ShowMetadata.ashx?Dataset=MEI_BOP&amp;Coords=[SUBJECT].[BPCRSE01],[MEASURE].[CXCU],[LOCATION].[NLD]&amp;ShowOnWeb=true"/>
    <hyperlink ref="B45" r:id="rId32" tooltip="Click once to display linked information. Click and hold to select this cell." display="http://stats.oecd.org/OECDStat_Metadata/ShowMetadata.ashx?Dataset=MEI_BOP&amp;Coords=[SUBJECT].[BPCRSE01],[MEASURE].[CXCU],[LOCATION].[NZL]&amp;ShowOnWeb=true"/>
    <hyperlink ref="B46" r:id="rId33" tooltip="Click once to display linked information. Click and hold to select this cell." display="http://stats.oecd.org/OECDStat_Metadata/ShowMetadata.ashx?Dataset=MEI_BOP&amp;Coords=[SUBJECT].[BPCRSE01],[MEASURE].[CXCU],[LOCATION].[ESP]&amp;ShowOnWeb=true"/>
    <hyperlink ref="B47" r:id="rId34" tooltip="Click once to display linked information. Click and hold to select this cell." display="http://stats.oecd.org/OECDStat_Metadata/ShowMetadata.ashx?Dataset=MEI_BOP&amp;Coords=[SUBJECT].[BPCRSE01],[MEASURE].[CXCU],[LOCATION].[SWE]&amp;ShowOnWeb=true"/>
    <hyperlink ref="B48" r:id="rId35" tooltip="Click once to display linked information. Click and hold to select this cell." display="http://stats.oecd.org/OECDStat_Metadata/ShowMetadata.ashx?Dataset=MEI_BOP&amp;Coords=[SUBJECT].[BPCRSE01],[MEASURE].[CXCU],[LOCATION].[GBR]&amp;ShowOnWeb=true"/>
    <hyperlink ref="A49" r:id="rId36" tooltip="Click once to display linked information. Click and hold to select this cell." display="http://stats.oecd.org/"/>
  </hyperlinks>
  <pageMargins left="0.78740157499999996" right="0.78740157499999996" top="0.984251969" bottom="0.984251969" header="0.4921259845" footer="0.4921259845"/>
  <pageSetup orientation="portrait" horizontalDpi="0" verticalDpi="0"/>
  <legacyDrawing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Graphique part des exportations</vt:lpstr>
      <vt:lpstr>Données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OECD.Stat</dc:creator>
  <cp:lastModifiedBy>Nicolas Lorach</cp:lastModifiedBy>
  <dcterms:created xsi:type="dcterms:W3CDTF">2013-12-09T17:44:31Z</dcterms:created>
  <dcterms:modified xsi:type="dcterms:W3CDTF">2014-06-02T09:25:41Z</dcterms:modified>
</cp:coreProperties>
</file>